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E1965CF5-EC1B-463C-BE93-593CE7ADDBD1}" xr6:coauthVersionLast="45" xr6:coauthVersionMax="45" xr10:uidLastSave="{00000000-0000-0000-0000-000000000000}"/>
  <bookViews>
    <workbookView xWindow="28680" yWindow="-120" windowWidth="29040" windowHeight="15840" activeTab="1" xr2:uid="{BCE856E5-F0E1-F446-B067-377BC4069A18}"/>
  </bookViews>
  <sheets>
    <sheet name="Instructions" sheetId="2" r:id="rId1"/>
    <sheet name="Reconstruction" sheetId="1"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 l="1"/>
  <c r="E55" i="1"/>
  <c r="E54" i="1"/>
  <c r="E53" i="1"/>
  <c r="E52" i="1"/>
  <c r="E51" i="1"/>
  <c r="E50" i="1"/>
  <c r="E49" i="1"/>
  <c r="E48" i="1"/>
  <c r="E47" i="1"/>
  <c r="E46" i="1"/>
  <c r="E45" i="1"/>
  <c r="E44" i="1"/>
  <c r="E42" i="1"/>
  <c r="E43" i="1"/>
  <c r="E41" i="1"/>
  <c r="E40" i="1"/>
  <c r="E39" i="1"/>
  <c r="E38" i="1"/>
  <c r="E37" i="1"/>
  <c r="E36" i="1"/>
  <c r="E35" i="1"/>
  <c r="E34" i="1"/>
  <c r="E33" i="1"/>
  <c r="E32" i="1"/>
  <c r="E31" i="1"/>
  <c r="E30" i="1"/>
  <c r="E29" i="1"/>
  <c r="E27" i="1"/>
  <c r="E26" i="1"/>
  <c r="E25" i="1"/>
  <c r="E24" i="1"/>
  <c r="E23" i="1"/>
  <c r="E22" i="1"/>
  <c r="E21" i="1"/>
  <c r="E20" i="1"/>
  <c r="E19" i="1"/>
  <c r="E18" i="1"/>
  <c r="E17" i="1"/>
  <c r="E16" i="1"/>
  <c r="E15" i="1"/>
  <c r="E14" i="1"/>
  <c r="P13" i="1" l="1"/>
  <c r="L13" i="1"/>
  <c r="H13" i="1"/>
  <c r="N28" i="1" l="1"/>
  <c r="F14" i="1"/>
  <c r="O13" i="1"/>
  <c r="N13" i="1"/>
  <c r="K14" i="1"/>
  <c r="O14" i="1" s="1"/>
  <c r="J14" i="1" l="1"/>
  <c r="L14" i="1" s="1"/>
  <c r="H14" i="1"/>
  <c r="H15" i="1" l="1"/>
  <c r="P14" i="1"/>
  <c r="N14" i="1"/>
  <c r="K15" i="1"/>
  <c r="O15" i="1" s="1"/>
  <c r="J15" i="1"/>
  <c r="N15" i="1" s="1"/>
  <c r="L15" i="1" l="1"/>
  <c r="P15" i="1" s="1"/>
  <c r="H16" i="1"/>
  <c r="H17" i="1" l="1"/>
  <c r="K16" i="1"/>
  <c r="O16" i="1" s="1"/>
  <c r="J16" i="1"/>
  <c r="N16" i="1" s="1"/>
  <c r="L16" i="1" l="1"/>
  <c r="F18" i="1"/>
  <c r="H18" i="1" s="1"/>
  <c r="H19" i="1" l="1"/>
  <c r="K17" i="1"/>
  <c r="O17" i="1" s="1"/>
  <c r="J17" i="1"/>
  <c r="N17" i="1" s="1"/>
  <c r="P16" i="1"/>
  <c r="L17" i="1" l="1"/>
  <c r="H20" i="1"/>
  <c r="H21" i="1" l="1"/>
  <c r="K18" i="1"/>
  <c r="O18" i="1" s="1"/>
  <c r="P17" i="1"/>
  <c r="J18" i="1"/>
  <c r="N18" i="1" s="1"/>
  <c r="L18" i="1" l="1"/>
  <c r="H22" i="1"/>
  <c r="F23" i="1" l="1"/>
  <c r="K19" i="1"/>
  <c r="O19" i="1" s="1"/>
  <c r="J19" i="1"/>
  <c r="N19" i="1" s="1"/>
  <c r="P18" i="1"/>
  <c r="L19" i="1" l="1"/>
  <c r="H23" i="1"/>
  <c r="H24" i="1" l="1"/>
  <c r="K20" i="1"/>
  <c r="O20" i="1" s="1"/>
  <c r="J20" i="1"/>
  <c r="N20" i="1" s="1"/>
  <c r="P19" i="1"/>
  <c r="L20" i="1" l="1"/>
  <c r="H25" i="1"/>
  <c r="H26" i="1" l="1"/>
  <c r="J21" i="1"/>
  <c r="N21" i="1" s="1"/>
  <c r="K21" i="1"/>
  <c r="O21" i="1" s="1"/>
  <c r="P20" i="1"/>
  <c r="L21" i="1" l="1"/>
  <c r="F27" i="1"/>
  <c r="H27" i="1" l="1"/>
  <c r="K22" i="1"/>
  <c r="O22" i="1" s="1"/>
  <c r="J22" i="1"/>
  <c r="N22" i="1" s="1"/>
  <c r="P21" i="1"/>
  <c r="L22" i="1" l="1"/>
  <c r="H28" i="1"/>
  <c r="H29" i="1" l="1"/>
  <c r="K23" i="1"/>
  <c r="O23" i="1" s="1"/>
  <c r="P22" i="1"/>
  <c r="J23" i="1"/>
  <c r="N23" i="1" s="1"/>
  <c r="L23" i="1" l="1"/>
  <c r="H30" i="1"/>
  <c r="H31" i="1" l="1"/>
  <c r="K24" i="1"/>
  <c r="O24" i="1" s="1"/>
  <c r="J24" i="1"/>
  <c r="N24" i="1" s="1"/>
  <c r="P23" i="1"/>
  <c r="L24" i="1" l="1"/>
  <c r="F32" i="1"/>
  <c r="H32" i="1" l="1"/>
  <c r="K25" i="1"/>
  <c r="O25" i="1" s="1"/>
  <c r="J25" i="1"/>
  <c r="N25" i="1" s="1"/>
  <c r="P24" i="1"/>
  <c r="L25" i="1" l="1"/>
  <c r="K26" i="1" s="1"/>
  <c r="O26" i="1" s="1"/>
  <c r="H33" i="1"/>
  <c r="J26" i="1"/>
  <c r="N26" i="1" s="1"/>
  <c r="P25" i="1"/>
  <c r="L26" i="1" l="1"/>
  <c r="H34" i="1"/>
  <c r="H35" i="1" l="1"/>
  <c r="K27" i="1"/>
  <c r="O27" i="1" s="1"/>
  <c r="P26" i="1"/>
  <c r="J27" i="1"/>
  <c r="N27" i="1" s="1"/>
  <c r="L27" i="1" l="1"/>
  <c r="H36" i="1"/>
  <c r="H37" i="1" l="1"/>
  <c r="K28" i="1"/>
  <c r="O28" i="1" s="1"/>
  <c r="P27" i="1"/>
  <c r="L28" i="1" l="1"/>
  <c r="H38" i="1"/>
  <c r="H39" i="1" l="1"/>
  <c r="K29" i="1"/>
  <c r="O29" i="1" s="1"/>
  <c r="J29" i="1"/>
  <c r="N29" i="1" s="1"/>
  <c r="P28" i="1"/>
  <c r="L29" i="1" l="1"/>
  <c r="H40" i="1"/>
  <c r="H41" i="1" l="1"/>
  <c r="J30" i="1"/>
  <c r="N30" i="1" s="1"/>
  <c r="K30" i="1"/>
  <c r="O30" i="1" s="1"/>
  <c r="P29" i="1"/>
  <c r="L30" i="1" l="1"/>
  <c r="H42" i="1"/>
  <c r="H43" i="1" l="1"/>
  <c r="K31" i="1"/>
  <c r="O31" i="1" s="1"/>
  <c r="J31" i="1"/>
  <c r="N31" i="1" s="1"/>
  <c r="P30" i="1"/>
  <c r="L31" i="1" l="1"/>
  <c r="H44" i="1"/>
  <c r="H45" i="1" l="1"/>
  <c r="K32" i="1"/>
  <c r="O32" i="1" s="1"/>
  <c r="P31" i="1"/>
  <c r="J32" i="1"/>
  <c r="N32" i="1" s="1"/>
  <c r="L32" i="1" l="1"/>
  <c r="H46" i="1"/>
  <c r="H47" i="1" l="1"/>
  <c r="K33" i="1"/>
  <c r="O33" i="1" s="1"/>
  <c r="J33" i="1"/>
  <c r="N33" i="1" s="1"/>
  <c r="P32" i="1"/>
  <c r="L33" i="1" l="1"/>
  <c r="H48" i="1"/>
  <c r="H49" i="1" l="1"/>
  <c r="K34" i="1"/>
  <c r="O34" i="1" s="1"/>
  <c r="J34" i="1"/>
  <c r="N34" i="1" s="1"/>
  <c r="P33" i="1"/>
  <c r="L34" i="1" l="1"/>
  <c r="H50" i="1"/>
  <c r="H51" i="1" l="1"/>
  <c r="K35" i="1"/>
  <c r="O35" i="1" s="1"/>
  <c r="J35" i="1"/>
  <c r="N35" i="1" s="1"/>
  <c r="P34" i="1"/>
  <c r="L35" i="1" l="1"/>
  <c r="H52" i="1"/>
  <c r="H53" i="1" l="1"/>
  <c r="K36" i="1"/>
  <c r="O36" i="1" s="1"/>
  <c r="J36" i="1"/>
  <c r="N36" i="1" s="1"/>
  <c r="P35" i="1"/>
  <c r="L36" i="1" l="1"/>
  <c r="H54" i="1"/>
  <c r="H55" i="1" l="1"/>
  <c r="K37" i="1"/>
  <c r="O37" i="1" s="1"/>
  <c r="J37" i="1"/>
  <c r="N37" i="1" s="1"/>
  <c r="P36" i="1"/>
  <c r="L37" i="1" l="1"/>
  <c r="H56" i="1"/>
  <c r="K38" i="1" l="1"/>
  <c r="O38" i="1" s="1"/>
  <c r="J38" i="1"/>
  <c r="N38" i="1" s="1"/>
  <c r="P37" i="1"/>
  <c r="L38" i="1" l="1"/>
  <c r="K39" i="1" l="1"/>
  <c r="O39" i="1" s="1"/>
  <c r="J39" i="1"/>
  <c r="N39" i="1" s="1"/>
  <c r="P38" i="1"/>
  <c r="L39" i="1" l="1"/>
  <c r="K40" i="1" l="1"/>
  <c r="O40" i="1" s="1"/>
  <c r="J40" i="1"/>
  <c r="N40" i="1" s="1"/>
  <c r="P39" i="1"/>
  <c r="L40" i="1" l="1"/>
  <c r="K41" i="1" l="1"/>
  <c r="O41" i="1" s="1"/>
  <c r="J41" i="1"/>
  <c r="N41" i="1" s="1"/>
  <c r="P40" i="1"/>
  <c r="L41" i="1" l="1"/>
  <c r="K42" i="1" l="1"/>
  <c r="O42" i="1" s="1"/>
  <c r="J42" i="1"/>
  <c r="N42" i="1" s="1"/>
  <c r="P41" i="1"/>
  <c r="L42" i="1" l="1"/>
  <c r="K43" i="1" l="1"/>
  <c r="O43" i="1" s="1"/>
  <c r="J43" i="1"/>
  <c r="N43" i="1" s="1"/>
  <c r="P42" i="1"/>
  <c r="L43" i="1" l="1"/>
  <c r="K44" i="1"/>
  <c r="O44" i="1" s="1"/>
  <c r="J44" i="1"/>
  <c r="N44" i="1" s="1"/>
  <c r="P43" i="1"/>
  <c r="L44" i="1" l="1"/>
  <c r="K45" i="1" l="1"/>
  <c r="O45" i="1" s="1"/>
  <c r="J45" i="1"/>
  <c r="N45" i="1" s="1"/>
  <c r="P44" i="1"/>
  <c r="L45" i="1" l="1"/>
  <c r="K46" i="1" l="1"/>
  <c r="O46" i="1" s="1"/>
  <c r="J46" i="1"/>
  <c r="N46" i="1" s="1"/>
  <c r="P45" i="1"/>
  <c r="L46" i="1" l="1"/>
  <c r="K47" i="1" s="1"/>
  <c r="O47" i="1" s="1"/>
  <c r="P46" i="1" l="1"/>
  <c r="J47" i="1"/>
  <c r="N47" i="1" s="1"/>
  <c r="L47" i="1" l="1"/>
  <c r="K48" i="1"/>
  <c r="O48" i="1" s="1"/>
  <c r="J48" i="1"/>
  <c r="N48" i="1" s="1"/>
  <c r="P47" i="1"/>
  <c r="L48" i="1" l="1"/>
  <c r="K49" i="1" l="1"/>
  <c r="O49" i="1" s="1"/>
  <c r="J49" i="1"/>
  <c r="N49" i="1" s="1"/>
  <c r="P48" i="1"/>
  <c r="L49" i="1" l="1"/>
  <c r="K50" i="1" l="1"/>
  <c r="O50" i="1" s="1"/>
  <c r="J50" i="1"/>
  <c r="N50" i="1" s="1"/>
  <c r="P49" i="1"/>
  <c r="L50" i="1" l="1"/>
  <c r="K51" i="1" l="1"/>
  <c r="O51" i="1" s="1"/>
  <c r="J51" i="1"/>
  <c r="N51" i="1" s="1"/>
  <c r="P50" i="1"/>
  <c r="L51" i="1" l="1"/>
  <c r="K52" i="1" l="1"/>
  <c r="O52" i="1" s="1"/>
  <c r="J52" i="1"/>
  <c r="N52" i="1" s="1"/>
  <c r="P51" i="1"/>
  <c r="L52" i="1" l="1"/>
  <c r="K53" i="1" s="1"/>
  <c r="O53" i="1" s="1"/>
  <c r="J53" i="1"/>
  <c r="N53" i="1" s="1"/>
  <c r="P52" i="1"/>
  <c r="L53" i="1" l="1"/>
  <c r="K54" i="1" l="1"/>
  <c r="O54" i="1" s="1"/>
  <c r="J54" i="1"/>
  <c r="N54" i="1" s="1"/>
  <c r="P53" i="1"/>
  <c r="L54" i="1" l="1"/>
  <c r="K55" i="1" l="1"/>
  <c r="O55" i="1" s="1"/>
  <c r="J55" i="1"/>
  <c r="N55" i="1" s="1"/>
  <c r="P54" i="1"/>
  <c r="L55" i="1" l="1"/>
  <c r="K56" i="1" s="1"/>
  <c r="O56" i="1" s="1"/>
  <c r="P55" i="1"/>
  <c r="J56" i="1" l="1"/>
  <c r="N56" i="1" s="1"/>
  <c r="L56" i="1"/>
  <c r="P56" i="1" s="1"/>
</calcChain>
</file>

<file path=xl/sharedStrings.xml><?xml version="1.0" encoding="utf-8"?>
<sst xmlns="http://schemas.openxmlformats.org/spreadsheetml/2006/main" count="46" uniqueCount="24">
  <si>
    <t>Home Loan Reconstruction</t>
  </si>
  <si>
    <t>Cells of this colour will auto-calculate</t>
  </si>
  <si>
    <t>Client:</t>
  </si>
  <si>
    <t>Prepared By:</t>
  </si>
  <si>
    <t>Workpaper No:</t>
  </si>
  <si>
    <t>Reviewed By:</t>
  </si>
  <si>
    <t>Date:</t>
  </si>
  <si>
    <t xml:space="preserve">Loan Account </t>
  </si>
  <si>
    <t>Investment Portion</t>
  </si>
  <si>
    <t>Home Loan Portion</t>
  </si>
  <si>
    <t>Date</t>
  </si>
  <si>
    <t>Details</t>
  </si>
  <si>
    <t>Interest Rate</t>
  </si>
  <si>
    <t>Accrued Interest</t>
  </si>
  <si>
    <t>Debit</t>
  </si>
  <si>
    <t>Credit</t>
  </si>
  <si>
    <t>Balance</t>
  </si>
  <si>
    <t>Loan Drawdown</t>
  </si>
  <si>
    <t>Interest</t>
  </si>
  <si>
    <t>Repayments</t>
  </si>
  <si>
    <t>Bank Charge</t>
  </si>
  <si>
    <t>Interest Rate Change</t>
  </si>
  <si>
    <t>Redraw</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</si>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</sst>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2"/>
      <color theme="1"/>
      <name val="Calibri"/>
      <family val="2"/>
      <scheme val="minor"/>
    </font>
    <font>
      <b/>
      <sz val="12"/>
      <name val="Arial"/>
      <family val="2"/>
    </font>
    <font>
      <b/>
      <u/>
      <sz val="20"/>
      <name val="Arial"/>
      <family val="2"/>
    </font>
    <font>
      <sz val="10"/>
      <name val="Arial"/>
      <family val="2"/>
    </font>
    <font>
      <sz val="24"/>
      <color rgb="FF001E4C"/>
      <name val="Arial"/>
      <family val="2"/>
    </font>
    <font>
      <sz val="16"/>
      <color rgb="FFA89C75"/>
      <name val="Arial"/>
      <family val="2"/>
    </font>
    <font>
      <sz val="12"/>
      <color theme="1"/>
      <name val="Arial"/>
      <family val="2"/>
    </font>
    <font>
      <b/>
      <sz val="12"/>
      <color theme="0"/>
      <name val="Arial"/>
      <family val="2"/>
    </font>
    <font>
      <b/>
      <sz val="12"/>
      <color theme="1"/>
      <name val="Arial"/>
      <family val="2"/>
    </font>
    <font>
      <sz val="12"/>
      <name val="Arial"/>
      <family val="2"/>
    </font>
    <font>
      <b/>
      <sz val="14"/>
      <color rgb="FF001E4C"/>
      <name val="Arial"/>
      <family val="2"/>
    </font>
    <font>
      <sz val="12"/>
      <color rgb="FF001E4C"/>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style="thin">
        <color theme="0" tint="-0.14999847407452621"/>
      </bottom>
      <diagonal/>
    </border>
    <border>
      <left style="thin">
        <color theme="1"/>
      </left>
      <right style="thin">
        <color theme="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1"/>
      </left>
      <right/>
      <top style="thin">
        <color theme="1"/>
      </top>
      <bottom style="thin">
        <color theme="1"/>
      </bottom>
      <diagonal/>
    </border>
    <border>
      <left style="thin">
        <color theme="1"/>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thin">
        <color indexed="64"/>
      </left>
      <right style="thin">
        <color theme="1"/>
      </right>
      <top style="thin">
        <color theme="1"/>
      </top>
      <bottom style="thin">
        <color theme="1"/>
      </bottom>
      <diagonal/>
    </border>
  </borders>
  <cellStyleXfs count="1">
    <xf numFmtId="0" fontId="0" fillId="0" borderId="0"/>
  </cellStyleXfs>
  <cellXfs count="70">
    <xf numFmtId="0" fontId="0" fillId="0" borderId="0" xfId="0"/>
    <xf numFmtId="15" fontId="4" fillId="2" borderId="0" xfId="0" applyNumberFormat="1" applyFont="1" applyFill="1" applyAlignment="1">
      <alignment horizontal="left" vertical="center"/>
    </xf>
    <xf numFmtId="0" fontId="0" fillId="2" borderId="0" xfId="0" applyFill="1"/>
    <xf numFmtId="10" fontId="0" fillId="2" borderId="0" xfId="0" applyNumberFormat="1" applyFill="1"/>
    <xf numFmtId="15" fontId="2" fillId="2" borderId="0" xfId="0" applyNumberFormat="1" applyFont="1" applyFill="1" applyAlignment="1">
      <alignment horizontal="left" vertical="center"/>
    </xf>
    <xf numFmtId="43" fontId="0" fillId="2" borderId="0" xfId="0" applyNumberFormat="1" applyFill="1"/>
    <xf numFmtId="15" fontId="1" fillId="2" borderId="0" xfId="0" applyNumberFormat="1" applyFont="1" applyFill="1" applyAlignment="1">
      <alignment horizontal="left" vertical="center"/>
    </xf>
    <xf numFmtId="15" fontId="0" fillId="2" borderId="0" xfId="0" applyNumberFormat="1" applyFill="1" applyAlignment="1">
      <alignment horizontal="left"/>
    </xf>
    <xf numFmtId="0" fontId="0" fillId="2" borderId="0" xfId="0" applyFill="1" applyBorder="1"/>
    <xf numFmtId="0" fontId="0" fillId="3" borderId="0" xfId="0" applyFill="1"/>
    <xf numFmtId="0" fontId="8" fillId="2" borderId="0" xfId="0" applyFont="1" applyFill="1" applyAlignment="1">
      <alignment vertical="center" wrapText="1"/>
    </xf>
    <xf numFmtId="15"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43" fontId="7" fillId="4" borderId="1" xfId="0" applyNumberFormat="1" applyFont="1" applyFill="1" applyBorder="1" applyAlignment="1">
      <alignment horizontal="center" vertical="center" wrapText="1"/>
    </xf>
    <xf numFmtId="43" fontId="0" fillId="2" borderId="2" xfId="0" applyNumberFormat="1" applyFill="1" applyBorder="1"/>
    <xf numFmtId="43" fontId="0" fillId="5" borderId="2" xfId="0" applyNumberFormat="1" applyFill="1" applyBorder="1"/>
    <xf numFmtId="43" fontId="3" fillId="5" borderId="4" xfId="0" applyNumberFormat="1" applyFont="1" applyFill="1" applyBorder="1"/>
    <xf numFmtId="43" fontId="3" fillId="2" borderId="4" xfId="0" applyNumberFormat="1" applyFont="1" applyFill="1" applyBorder="1"/>
    <xf numFmtId="43" fontId="0" fillId="2" borderId="5" xfId="0" applyNumberFormat="1" applyFill="1" applyBorder="1"/>
    <xf numFmtId="43" fontId="3" fillId="5" borderId="8" xfId="0" applyNumberFormat="1" applyFont="1" applyFill="1" applyBorder="1"/>
    <xf numFmtId="0" fontId="0" fillId="2" borderId="10" xfId="0" applyFill="1" applyBorder="1"/>
    <xf numFmtId="43" fontId="9" fillId="5" borderId="4" xfId="0" applyNumberFormat="1" applyFont="1" applyFill="1" applyBorder="1"/>
    <xf numFmtId="43" fontId="9" fillId="2" borderId="4" xfId="0" applyNumberFormat="1" applyFont="1" applyFill="1" applyBorder="1"/>
    <xf numFmtId="43" fontId="9" fillId="2" borderId="12" xfId="0" applyNumberFormat="1" applyFont="1" applyFill="1" applyBorder="1"/>
    <xf numFmtId="43" fontId="9" fillId="5" borderId="0" xfId="0" applyNumberFormat="1" applyFont="1" applyFill="1" applyBorder="1"/>
    <xf numFmtId="43" fontId="9" fillId="2" borderId="14" xfId="0" applyNumberFormat="1" applyFont="1" applyFill="1" applyBorder="1"/>
    <xf numFmtId="43" fontId="6" fillId="5" borderId="2" xfId="0" applyNumberFormat="1" applyFont="1" applyFill="1" applyBorder="1"/>
    <xf numFmtId="43" fontId="6" fillId="2" borderId="2" xfId="0" applyNumberFormat="1" applyFont="1" applyFill="1" applyBorder="1"/>
    <xf numFmtId="43" fontId="6" fillId="2" borderId="11" xfId="0" applyNumberFormat="1" applyFont="1" applyFill="1" applyBorder="1"/>
    <xf numFmtId="43" fontId="6" fillId="5" borderId="0" xfId="0" applyNumberFormat="1" applyFont="1" applyFill="1" applyBorder="1"/>
    <xf numFmtId="43" fontId="6" fillId="2" borderId="13" xfId="0" applyNumberFormat="1" applyFont="1" applyFill="1" applyBorder="1"/>
    <xf numFmtId="43" fontId="6" fillId="3" borderId="3" xfId="0" applyNumberFormat="1" applyFont="1" applyFill="1" applyBorder="1"/>
    <xf numFmtId="43" fontId="6" fillId="3" borderId="9" xfId="0" applyNumberFormat="1" applyFont="1" applyFill="1" applyBorder="1"/>
    <xf numFmtId="43" fontId="9" fillId="5" borderId="2" xfId="0" applyNumberFormat="1" applyFont="1" applyFill="1" applyBorder="1"/>
    <xf numFmtId="43" fontId="9" fillId="2" borderId="2" xfId="0" applyNumberFormat="1" applyFont="1" applyFill="1" applyBorder="1"/>
    <xf numFmtId="43" fontId="9" fillId="2" borderId="5" xfId="0" applyNumberFormat="1" applyFont="1" applyFill="1" applyBorder="1"/>
    <xf numFmtId="43" fontId="6" fillId="5" borderId="7" xfId="0" applyNumberFormat="1" applyFont="1" applyFill="1" applyBorder="1"/>
    <xf numFmtId="43" fontId="6" fillId="2" borderId="7" xfId="0" applyNumberFormat="1" applyFont="1" applyFill="1" applyBorder="1"/>
    <xf numFmtId="43" fontId="6" fillId="5" borderId="8" xfId="0" applyNumberFormat="1" applyFont="1" applyFill="1" applyBorder="1"/>
    <xf numFmtId="43" fontId="6" fillId="2" borderId="8" xfId="0" applyNumberFormat="1" applyFont="1" applyFill="1" applyBorder="1"/>
    <xf numFmtId="15" fontId="6" fillId="5" borderId="6" xfId="0" applyNumberFormat="1" applyFont="1" applyFill="1" applyBorder="1" applyAlignment="1">
      <alignment horizontal="center"/>
    </xf>
    <xf numFmtId="0" fontId="6" fillId="5" borderId="7" xfId="0" applyFont="1" applyFill="1" applyBorder="1"/>
    <xf numFmtId="10" fontId="6" fillId="5" borderId="8" xfId="0" applyNumberFormat="1" applyFont="1" applyFill="1" applyBorder="1"/>
    <xf numFmtId="10" fontId="6" fillId="3" borderId="3" xfId="0" applyNumberFormat="1" applyFont="1" applyFill="1" applyBorder="1"/>
    <xf numFmtId="15" fontId="6" fillId="2" borderId="6" xfId="0" applyNumberFormat="1" applyFont="1" applyFill="1" applyBorder="1" applyAlignment="1">
      <alignment horizontal="center"/>
    </xf>
    <xf numFmtId="0" fontId="6" fillId="2" borderId="7" xfId="0" applyFont="1" applyFill="1" applyBorder="1"/>
    <xf numFmtId="10" fontId="6" fillId="2" borderId="8" xfId="0" applyNumberFormat="1" applyFont="1" applyFill="1" applyBorder="1"/>
    <xf numFmtId="0" fontId="9" fillId="5" borderId="7" xfId="0" applyFont="1" applyFill="1" applyBorder="1"/>
    <xf numFmtId="0" fontId="9" fillId="2" borderId="7" xfId="0" applyFont="1" applyFill="1" applyBorder="1"/>
    <xf numFmtId="43" fontId="9" fillId="2" borderId="8" xfId="0" applyNumberFormat="1" applyFont="1" applyFill="1" applyBorder="1"/>
    <xf numFmtId="43" fontId="9" fillId="5" borderId="8" xfId="0" applyNumberFormat="1" applyFont="1" applyFill="1" applyBorder="1"/>
    <xf numFmtId="43" fontId="9" fillId="5" borderId="7" xfId="0" applyNumberFormat="1" applyFont="1" applyFill="1" applyBorder="1"/>
    <xf numFmtId="0" fontId="10" fillId="2" borderId="0" xfId="0" applyFont="1" applyFill="1" applyAlignment="1">
      <alignment vertical="center"/>
    </xf>
    <xf numFmtId="10" fontId="10" fillId="2" borderId="0" xfId="0" applyNumberFormat="1" applyFont="1" applyFill="1" applyAlignment="1">
      <alignment vertical="center"/>
    </xf>
    <xf numFmtId="43" fontId="10" fillId="2" borderId="0" xfId="0" applyNumberFormat="1" applyFont="1" applyFill="1" applyAlignment="1">
      <alignment vertical="center"/>
    </xf>
    <xf numFmtId="0" fontId="11" fillId="2" borderId="0" xfId="0" applyFont="1" applyFill="1"/>
    <xf numFmtId="15" fontId="1" fillId="2" borderId="0" xfId="0" applyNumberFormat="1" applyFont="1" applyFill="1" applyAlignment="1">
      <alignment horizontal="left"/>
    </xf>
    <xf numFmtId="0" fontId="0" fillId="2" borderId="0" xfId="0" applyFill="1" applyAlignment="1">
      <alignment horizontal="left"/>
    </xf>
    <xf numFmtId="10" fontId="0" fillId="2" borderId="0" xfId="0" applyNumberFormat="1" applyFill="1" applyAlignment="1">
      <alignment horizontal="left"/>
    </xf>
    <xf numFmtId="43" fontId="0" fillId="2" borderId="0" xfId="0" applyNumberFormat="1" applyFill="1" applyAlignment="1">
      <alignment horizontal="left"/>
    </xf>
    <xf numFmtId="15" fontId="3" fillId="2" borderId="0" xfId="0" applyNumberFormat="1" applyFont="1" applyFill="1" applyAlignment="1">
      <alignment horizontal="left"/>
    </xf>
    <xf numFmtId="10" fontId="0" fillId="6" borderId="0" xfId="0" applyNumberFormat="1" applyFill="1"/>
    <xf numFmtId="43" fontId="6" fillId="3" borderId="19" xfId="0" applyNumberFormat="1" applyFont="1" applyFill="1" applyBorder="1"/>
    <xf numFmtId="0" fontId="5" fillId="2" borderId="16" xfId="0" applyFont="1" applyFill="1" applyBorder="1" applyAlignment="1">
      <alignment horizontal="left"/>
    </xf>
    <xf numFmtId="0" fontId="5" fillId="2" borderId="17" xfId="0" applyFont="1" applyFill="1" applyBorder="1" applyAlignment="1">
      <alignment horizontal="left"/>
    </xf>
    <xf numFmtId="0" fontId="5" fillId="2" borderId="16" xfId="0" applyFont="1" applyFill="1" applyBorder="1"/>
    <xf numFmtId="0" fontId="5" fillId="2" borderId="17" xfId="0" applyFont="1" applyFill="1" applyBorder="1"/>
    <xf numFmtId="0" fontId="5" fillId="2" borderId="18" xfId="0" applyFont="1" applyFill="1" applyBorder="1" applyAlignment="1">
      <alignment horizontal="left"/>
    </xf>
    <xf numFmtId="0" fontId="5" fillId="2" borderId="15"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177800</xdr:rowOff>
    </xdr:from>
    <xdr:to>
      <xdr:col>14</xdr:col>
      <xdr:colOff>152400</xdr:colOff>
      <xdr:row>13</xdr:row>
      <xdr:rowOff>0</xdr:rowOff>
    </xdr:to>
    <xdr:sp macro="" textlink="">
      <xdr:nvSpPr>
        <xdr:cNvPr id="2" name="TextBox 1">
          <a:extLst>
            <a:ext uri="{FF2B5EF4-FFF2-40B4-BE49-F238E27FC236}">
              <a16:creationId xmlns:a16="http://schemas.microsoft.com/office/drawing/2014/main" id="{9F3F1C79-B7E8-0A42-A1C1-AAF52BF6FA0C}"/>
            </a:ext>
          </a:extLst>
        </xdr:cNvPr>
        <xdr:cNvSpPr txBox="1"/>
      </xdr:nvSpPr>
      <xdr:spPr>
        <a:xfrm>
          <a:off x="292100" y="381000"/>
          <a:ext cx="8839200" cy="24892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1" i="0" u="none" strike="noStrike">
              <a:solidFill>
                <a:schemeClr val="bg1"/>
              </a:solidFill>
              <a:effectLst/>
              <a:latin typeface="Arial" panose="020B0604020202020204" pitchFamily="34" charset="0"/>
              <a:ea typeface="+mn-ea"/>
              <a:cs typeface="Arial" panose="020B0604020202020204" pitchFamily="34" charset="0"/>
            </a:rPr>
            <a:t>Home Loan Reconstruction</a:t>
          </a:r>
        </a:p>
        <a:p>
          <a:endParaRPr lang="en-AU" sz="1200" b="0" i="0" u="none" strike="noStrike">
            <a:solidFill>
              <a:schemeClr val="bg1"/>
            </a:solidFill>
            <a:effectLst/>
            <a:latin typeface="Arial" panose="020B0604020202020204" pitchFamily="34" charset="0"/>
            <a:ea typeface="+mn-ea"/>
            <a:cs typeface="Arial" panose="020B0604020202020204" pitchFamily="34" charset="0"/>
          </a:endParaRPr>
        </a:p>
        <a:p>
          <a:r>
            <a:rPr lang="en-AU" sz="1400" b="0" i="0" u="none" strike="noStrike">
              <a:solidFill>
                <a:schemeClr val="bg1"/>
              </a:solidFill>
              <a:effectLst/>
              <a:latin typeface="Arial" panose="020B0604020202020204" pitchFamily="34" charset="0"/>
              <a:ea typeface="+mn-ea"/>
              <a:cs typeface="Arial" panose="020B0604020202020204" pitchFamily="34" charset="0"/>
            </a:rPr>
            <a:t>Instructions:</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1)  Use this Spreadsheet to determine the Tax Deductible Interest payments on single loan with dual purpose</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2)  Insert date, details of transaction &amp; amount of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3)  If transaction is an interest rate change, then change interest rate and </a:t>
          </a:r>
          <a:r>
            <a:rPr lang="en-AU" sz="1400" b="0" i="0" u="sng" strike="noStrike">
              <a:solidFill>
                <a:schemeClr val="bg1"/>
              </a:solidFill>
              <a:effectLst/>
              <a:latin typeface="Arial" panose="020B0604020202020204" pitchFamily="34" charset="0"/>
              <a:ea typeface="+mn-ea"/>
              <a:cs typeface="Arial" panose="020B0604020202020204" pitchFamily="34" charset="0"/>
            </a:rPr>
            <a:t>do not</a:t>
          </a:r>
          <a:r>
            <a:rPr lang="en-AU" sz="1400" b="0" i="0" u="none" strike="noStrike">
              <a:solidFill>
                <a:schemeClr val="bg1"/>
              </a:solidFill>
              <a:effectLst/>
              <a:latin typeface="Arial" panose="020B0604020202020204" pitchFamily="34" charset="0"/>
              <a:ea typeface="+mn-ea"/>
              <a:cs typeface="Arial" panose="020B0604020202020204" pitchFamily="34" charset="0"/>
            </a:rPr>
            <a:t> insert a transaction</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4)  If transaction is related to an investment, then insert the same transaction amount in the respective investment loan debit or credit</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5)  On the date interest is being debited to the loan, sum all accrued interest amounts up until the last date of interest debited. This can be done by pressing the sum key </a:t>
          </a:r>
          <a:r>
            <a:rPr lang="en-AU" sz="1400" b="0">
              <a:solidFill>
                <a:schemeClr val="bg1"/>
              </a:solidFill>
              <a:latin typeface="Arial" panose="020B0604020202020204" pitchFamily="34" charset="0"/>
              <a:cs typeface="Arial" panose="020B0604020202020204" pitchFamily="34" charset="0"/>
            </a:rPr>
            <a:t> </a:t>
          </a:r>
        </a:p>
        <a:p>
          <a:r>
            <a:rPr lang="en-AU" sz="1400" b="0" i="0" u="none" strike="noStrike">
              <a:solidFill>
                <a:schemeClr val="bg1"/>
              </a:solidFill>
              <a:effectLst/>
              <a:latin typeface="Arial" panose="020B0604020202020204" pitchFamily="34" charset="0"/>
              <a:ea typeface="+mn-ea"/>
              <a:cs typeface="Arial" panose="020B0604020202020204" pitchFamily="34" charset="0"/>
            </a:rPr>
            <a:t>6)  The formula in Column E needs to be changed from 365 days to 366 days in a leap year</a:t>
          </a:r>
          <a:r>
            <a:rPr lang="en-AU" sz="1400" b="0">
              <a:solidFill>
                <a:schemeClr val="bg1"/>
              </a:solidFill>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889000</xdr:colOff>
      <xdr:row>1</xdr:row>
      <xdr:rowOff>0</xdr:rowOff>
    </xdr:from>
    <xdr:to>
      <xdr:col>16</xdr:col>
      <xdr:colOff>9462</xdr:colOff>
      <xdr:row>3</xdr:row>
      <xdr:rowOff>125158</xdr:rowOff>
    </xdr:to>
    <xdr:pic>
      <xdr:nvPicPr>
        <xdr:cNvPr id="2" name="Picture 1">
          <a:extLst>
            <a:ext uri="{FF2B5EF4-FFF2-40B4-BE49-F238E27FC236}">
              <a16:creationId xmlns:a16="http://schemas.microsoft.com/office/drawing/2014/main" id="{CFE60A86-F0AB-F94C-A7A5-C84507586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52700" y="203200"/>
          <a:ext cx="1609662" cy="709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CA61988B-93F6-4941-9FAB-E39004A672B4}"/>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051F-8404-0143-B036-B732D1D58275}">
  <dimension ref="A3:O12"/>
  <sheetViews>
    <sheetView workbookViewId="0">
      <selection activeCell="E17" sqref="E17"/>
    </sheetView>
  </sheetViews>
  <sheetFormatPr defaultColWidth="8.83203125" defaultRowHeight="15.5" x14ac:dyDescent="0.35"/>
  <cols>
    <col min="1" max="1" width="3" style="2" customWidth="1"/>
    <col min="2" max="2" width="8.83203125" style="2" customWidth="1"/>
    <col min="3" max="16384" width="8.83203125" style="2"/>
  </cols>
  <sheetData>
    <row r="3" spans="1:15" s="58" customFormat="1" ht="25" x14ac:dyDescent="0.35">
      <c r="A3" s="57"/>
      <c r="C3" s="59"/>
      <c r="D3" s="59"/>
      <c r="E3" s="4"/>
      <c r="F3" s="60"/>
      <c r="G3" s="60"/>
      <c r="I3" s="60"/>
      <c r="J3" s="60"/>
      <c r="K3" s="60"/>
      <c r="M3" s="60"/>
      <c r="N3" s="60"/>
      <c r="O3" s="60"/>
    </row>
    <row r="4" spans="1:15" s="58" customFormat="1" ht="25" x14ac:dyDescent="0.35">
      <c r="A4" s="7"/>
      <c r="C4" s="59"/>
      <c r="D4" s="59"/>
      <c r="E4" s="4"/>
      <c r="F4" s="60"/>
      <c r="G4" s="60"/>
      <c r="I4" s="60"/>
      <c r="J4" s="60"/>
      <c r="K4" s="60"/>
      <c r="M4" s="60"/>
      <c r="N4" s="60"/>
      <c r="O4" s="60"/>
    </row>
    <row r="5" spans="1:15" x14ac:dyDescent="0.35">
      <c r="A5" s="7"/>
      <c r="C5" s="3"/>
      <c r="D5" s="3"/>
      <c r="E5" s="5"/>
      <c r="F5" s="5"/>
      <c r="G5" s="5"/>
      <c r="I5" s="5"/>
      <c r="J5" s="5"/>
      <c r="K5" s="5"/>
      <c r="M5" s="5"/>
      <c r="N5" s="5"/>
      <c r="O5" s="5"/>
    </row>
    <row r="6" spans="1:15" x14ac:dyDescent="0.35">
      <c r="A6" s="7"/>
      <c r="C6" s="3"/>
      <c r="D6" s="3"/>
      <c r="E6" s="5"/>
      <c r="F6" s="5"/>
      <c r="G6" s="5"/>
      <c r="I6" s="5"/>
      <c r="J6" s="5"/>
      <c r="K6" s="5"/>
      <c r="M6" s="5"/>
      <c r="N6" s="5"/>
      <c r="O6" s="5"/>
    </row>
    <row r="7" spans="1:15" x14ac:dyDescent="0.35">
      <c r="A7" s="7"/>
      <c r="C7" s="3"/>
      <c r="D7" s="3"/>
      <c r="E7" s="5"/>
      <c r="F7" s="5"/>
      <c r="G7" s="5"/>
      <c r="I7" s="5"/>
      <c r="J7" s="5"/>
      <c r="K7" s="5"/>
      <c r="M7" s="5"/>
      <c r="N7" s="5"/>
      <c r="O7" s="5"/>
    </row>
    <row r="8" spans="1:15" x14ac:dyDescent="0.35">
      <c r="A8" s="61"/>
      <c r="C8" s="3"/>
      <c r="D8" s="3"/>
      <c r="E8" s="5"/>
      <c r="F8" s="5"/>
      <c r="G8" s="5"/>
      <c r="I8" s="5"/>
      <c r="J8" s="5"/>
      <c r="K8" s="5"/>
      <c r="M8" s="5"/>
      <c r="N8" s="5"/>
      <c r="O8" s="5"/>
    </row>
    <row r="9" spans="1:15" x14ac:dyDescent="0.35">
      <c r="A9" s="7"/>
      <c r="C9" s="3"/>
      <c r="D9" s="3"/>
      <c r="E9" s="5"/>
      <c r="F9" s="5"/>
      <c r="G9" s="5"/>
      <c r="I9" s="5"/>
      <c r="J9" s="5"/>
      <c r="K9" s="5"/>
      <c r="M9" s="5"/>
      <c r="N9" s="5"/>
      <c r="O9" s="5"/>
    </row>
    <row r="10" spans="1:15" x14ac:dyDescent="0.35">
      <c r="A10" s="7"/>
      <c r="C10" s="3"/>
      <c r="D10" s="3"/>
      <c r="E10" s="5"/>
      <c r="F10" s="5"/>
      <c r="G10" s="5"/>
      <c r="I10" s="5"/>
      <c r="J10" s="5"/>
      <c r="K10" s="5"/>
      <c r="M10" s="5"/>
      <c r="N10" s="5"/>
      <c r="O10" s="5"/>
    </row>
    <row r="11" spans="1:15" x14ac:dyDescent="0.35">
      <c r="A11" s="7"/>
      <c r="C11" s="3"/>
      <c r="F11" s="5"/>
      <c r="G11" s="5"/>
      <c r="I11" s="5"/>
      <c r="J11" s="5"/>
      <c r="K11" s="5"/>
      <c r="M11" s="5"/>
      <c r="N11" s="5"/>
      <c r="O11" s="5"/>
    </row>
    <row r="12" spans="1:15" x14ac:dyDescent="0.35">
      <c r="A12" s="61"/>
      <c r="C12" s="3"/>
      <c r="D12" s="3"/>
      <c r="E12" s="5"/>
      <c r="F12" s="5"/>
      <c r="G12" s="5"/>
      <c r="I12" s="5"/>
      <c r="J12" s="5"/>
      <c r="K12" s="5"/>
      <c r="M12" s="5"/>
      <c r="N12" s="5"/>
      <c r="O12"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7D1F-58DB-7344-A1DB-9C211D0D6093}">
  <dimension ref="B2:P57"/>
  <sheetViews>
    <sheetView tabSelected="1" workbookViewId="0">
      <pane ySplit="12" topLeftCell="A13" activePane="bottomLeft" state="frozen"/>
      <selection pane="bottomLeft" activeCell="H59" sqref="H59"/>
    </sheetView>
  </sheetViews>
  <sheetFormatPr defaultColWidth="10.83203125" defaultRowHeight="15.5" x14ac:dyDescent="0.35"/>
  <cols>
    <col min="1" max="1" width="3" style="2" customWidth="1"/>
    <col min="2" max="2" width="16.33203125" style="2" customWidth="1"/>
    <col min="3" max="3" width="21.6640625" style="2" customWidth="1"/>
    <col min="4" max="4" width="10.83203125" style="2"/>
    <col min="5" max="8" width="16.33203125" style="2" customWidth="1"/>
    <col min="9" max="9" width="3" style="2" customWidth="1"/>
    <col min="10" max="12" width="16.33203125" style="2" customWidth="1"/>
    <col min="13" max="13" width="3" style="2" customWidth="1"/>
    <col min="14" max="16" width="16.33203125" style="2" customWidth="1"/>
    <col min="17" max="16384" width="10.83203125" style="2"/>
  </cols>
  <sheetData>
    <row r="2" spans="2:16" ht="29.5" x14ac:dyDescent="0.35">
      <c r="B2" s="1" t="s">
        <v>0</v>
      </c>
      <c r="D2" s="3"/>
      <c r="E2" s="3"/>
      <c r="F2" s="4"/>
      <c r="G2" s="5"/>
      <c r="H2" s="5"/>
      <c r="J2" s="5"/>
      <c r="K2" s="5"/>
      <c r="L2" s="5"/>
      <c r="N2" s="5"/>
      <c r="O2" s="5"/>
      <c r="P2" s="5"/>
    </row>
    <row r="3" spans="2:16" ht="16" customHeight="1" x14ac:dyDescent="0.35">
      <c r="B3" s="6"/>
      <c r="D3" s="3"/>
      <c r="E3" s="3"/>
      <c r="F3" s="4"/>
      <c r="G3" s="5"/>
      <c r="H3" s="5"/>
      <c r="J3" s="5"/>
      <c r="K3" s="5"/>
      <c r="L3" s="5"/>
      <c r="N3" s="5"/>
      <c r="O3" s="5"/>
      <c r="P3" s="5"/>
    </row>
    <row r="4" spans="2:16" ht="16" customHeight="1" x14ac:dyDescent="0.35">
      <c r="B4" s="9" t="s">
        <v>1</v>
      </c>
      <c r="C4" s="9"/>
      <c r="D4" s="62"/>
      <c r="E4" s="3"/>
      <c r="F4" s="4"/>
      <c r="G4" s="5"/>
      <c r="H4" s="5"/>
      <c r="J4" s="5"/>
      <c r="K4" s="5"/>
      <c r="L4" s="5"/>
      <c r="N4" s="5"/>
      <c r="O4" s="5"/>
      <c r="P4" s="5"/>
    </row>
    <row r="5" spans="2:16" ht="16" customHeight="1" x14ac:dyDescent="0.35">
      <c r="B5" s="6"/>
      <c r="D5" s="3"/>
      <c r="E5" s="3"/>
      <c r="F5" s="4"/>
      <c r="G5" s="5"/>
      <c r="H5" s="5"/>
      <c r="J5" s="5"/>
      <c r="K5" s="5"/>
      <c r="L5" s="5"/>
      <c r="N5" s="5"/>
      <c r="O5" s="5"/>
      <c r="P5" s="5"/>
    </row>
    <row r="6" spans="2:16" ht="20" x14ac:dyDescent="0.4">
      <c r="B6" s="66" t="s">
        <v>2</v>
      </c>
      <c r="C6" s="66"/>
      <c r="D6" s="66"/>
      <c r="E6" s="66"/>
      <c r="F6" s="66"/>
      <c r="G6" s="66"/>
      <c r="H6" s="67"/>
      <c r="J6" s="64" t="s">
        <v>4</v>
      </c>
      <c r="K6" s="64"/>
      <c r="L6" s="64"/>
      <c r="M6" s="64"/>
      <c r="N6" s="64"/>
      <c r="O6" s="64"/>
      <c r="P6" s="65"/>
    </row>
    <row r="7" spans="2:16" ht="20" x14ac:dyDescent="0.4">
      <c r="B7" s="68" t="s">
        <v>3</v>
      </c>
      <c r="C7" s="68"/>
      <c r="D7" s="68"/>
      <c r="E7" s="68"/>
      <c r="F7" s="68"/>
      <c r="G7" s="68"/>
      <c r="H7" s="69"/>
      <c r="J7" s="68" t="s">
        <v>6</v>
      </c>
      <c r="K7" s="68"/>
      <c r="L7" s="68"/>
      <c r="M7" s="68"/>
      <c r="N7" s="68"/>
      <c r="O7" s="68"/>
      <c r="P7" s="69"/>
    </row>
    <row r="8" spans="2:16" ht="20" x14ac:dyDescent="0.4">
      <c r="B8" s="68" t="s">
        <v>5</v>
      </c>
      <c r="C8" s="68"/>
      <c r="D8" s="68"/>
      <c r="E8" s="68"/>
      <c r="F8" s="68"/>
      <c r="G8" s="68"/>
      <c r="H8" s="69"/>
      <c r="J8" s="68" t="s">
        <v>6</v>
      </c>
      <c r="K8" s="68"/>
      <c r="L8" s="68"/>
      <c r="M8" s="68"/>
      <c r="N8" s="68"/>
      <c r="O8" s="68"/>
      <c r="P8" s="69"/>
    </row>
    <row r="9" spans="2:16" ht="20" x14ac:dyDescent="0.4">
      <c r="B9" s="64" t="s">
        <v>23</v>
      </c>
      <c r="C9" s="64"/>
      <c r="D9" s="64"/>
      <c r="E9" s="64"/>
      <c r="F9" s="64"/>
      <c r="G9" s="64"/>
      <c r="H9" s="64"/>
      <c r="I9" s="64"/>
      <c r="J9" s="64"/>
      <c r="K9" s="64"/>
      <c r="L9" s="64"/>
      <c r="M9" s="64"/>
      <c r="N9" s="64"/>
      <c r="O9" s="64"/>
      <c r="P9" s="65"/>
    </row>
    <row r="10" spans="2:16" x14ac:dyDescent="0.35">
      <c r="B10" s="7"/>
      <c r="D10" s="3"/>
      <c r="E10" s="3"/>
      <c r="F10" s="5"/>
      <c r="G10" s="5"/>
      <c r="H10" s="5"/>
      <c r="J10" s="5"/>
      <c r="K10" s="5"/>
      <c r="L10" s="5"/>
      <c r="N10" s="5"/>
      <c r="O10" s="5"/>
      <c r="P10" s="5"/>
    </row>
    <row r="11" spans="2:16" s="56" customFormat="1" ht="18" x14ac:dyDescent="0.35">
      <c r="B11" s="53" t="s">
        <v>7</v>
      </c>
      <c r="C11" s="53"/>
      <c r="D11" s="54"/>
      <c r="E11" s="54"/>
      <c r="F11" s="55"/>
      <c r="G11" s="55"/>
      <c r="H11" s="55"/>
      <c r="I11" s="53"/>
      <c r="J11" s="55" t="s">
        <v>8</v>
      </c>
      <c r="K11" s="55"/>
      <c r="L11" s="55"/>
      <c r="M11" s="53"/>
      <c r="N11" s="55" t="s">
        <v>9</v>
      </c>
      <c r="O11" s="55"/>
      <c r="P11" s="55"/>
    </row>
    <row r="12" spans="2:16" ht="31" x14ac:dyDescent="0.35">
      <c r="B12" s="11" t="s">
        <v>10</v>
      </c>
      <c r="C12" s="12" t="s">
        <v>11</v>
      </c>
      <c r="D12" s="13" t="s">
        <v>12</v>
      </c>
      <c r="E12" s="13" t="s">
        <v>13</v>
      </c>
      <c r="F12" s="14" t="s">
        <v>14</v>
      </c>
      <c r="G12" s="14" t="s">
        <v>15</v>
      </c>
      <c r="H12" s="14" t="s">
        <v>16</v>
      </c>
      <c r="I12" s="10"/>
      <c r="J12" s="14" t="s">
        <v>14</v>
      </c>
      <c r="K12" s="14" t="s">
        <v>15</v>
      </c>
      <c r="L12" s="14" t="s">
        <v>16</v>
      </c>
      <c r="M12" s="10"/>
      <c r="N12" s="14" t="s">
        <v>14</v>
      </c>
      <c r="O12" s="14" t="s">
        <v>15</v>
      </c>
      <c r="P12" s="14" t="s">
        <v>16</v>
      </c>
    </row>
    <row r="13" spans="2:16" x14ac:dyDescent="0.35">
      <c r="B13" s="41">
        <v>44084</v>
      </c>
      <c r="C13" s="42" t="s">
        <v>17</v>
      </c>
      <c r="D13" s="43">
        <v>3.7600000000000001E-2</v>
      </c>
      <c r="E13" s="44"/>
      <c r="F13" s="37">
        <v>100000</v>
      </c>
      <c r="G13" s="20"/>
      <c r="H13" s="32">
        <f>F13-G13</f>
        <v>100000</v>
      </c>
      <c r="J13" s="34"/>
      <c r="K13" s="22"/>
      <c r="L13" s="32">
        <f>J13-K13</f>
        <v>0</v>
      </c>
      <c r="N13" s="27">
        <f>F13-J13</f>
        <v>100000</v>
      </c>
      <c r="O13" s="22">
        <f>G13-K13</f>
        <v>0</v>
      </c>
      <c r="P13" s="32">
        <f>N13-O13</f>
        <v>100000</v>
      </c>
    </row>
    <row r="14" spans="2:16" x14ac:dyDescent="0.35">
      <c r="B14" s="45">
        <v>44115</v>
      </c>
      <c r="C14" s="46" t="s">
        <v>18</v>
      </c>
      <c r="D14" s="43">
        <v>3.7600000000000001E-2</v>
      </c>
      <c r="E14" s="32">
        <f t="shared" ref="E14:E27" si="0">$H13*$D14*(($B14-$B13)/365)</f>
        <v>319.34246575342468</v>
      </c>
      <c r="F14" s="38">
        <f>E14</f>
        <v>319.34246575342468</v>
      </c>
      <c r="G14" s="50"/>
      <c r="H14" s="32">
        <f>H13+F14-G14</f>
        <v>100319.34246575342</v>
      </c>
      <c r="J14" s="35">
        <f t="shared" ref="J14:J31" si="1">F14*(L13/H13)</f>
        <v>0</v>
      </c>
      <c r="K14" s="23">
        <f t="shared" ref="K14:K28" si="2">G14*(L13/H13)</f>
        <v>0</v>
      </c>
      <c r="L14" s="32">
        <f>L13+J14-K14</f>
        <v>0</v>
      </c>
      <c r="N14" s="28">
        <f t="shared" ref="N14:P33" si="3">F14-J14</f>
        <v>319.34246575342468</v>
      </c>
      <c r="O14" s="23">
        <f t="shared" si="3"/>
        <v>0</v>
      </c>
      <c r="P14" s="32">
        <f t="shared" si="3"/>
        <v>100319.34246575342</v>
      </c>
    </row>
    <row r="15" spans="2:16" x14ac:dyDescent="0.35">
      <c r="B15" s="41">
        <v>44115</v>
      </c>
      <c r="C15" s="42" t="s">
        <v>19</v>
      </c>
      <c r="D15" s="43">
        <v>3.7600000000000001E-2</v>
      </c>
      <c r="E15" s="32">
        <f t="shared" si="0"/>
        <v>0</v>
      </c>
      <c r="F15" s="37"/>
      <c r="G15" s="51">
        <v>2000</v>
      </c>
      <c r="H15" s="32">
        <f>H14+F15-G15</f>
        <v>98319.34246575342</v>
      </c>
      <c r="J15" s="34">
        <f t="shared" si="1"/>
        <v>0</v>
      </c>
      <c r="K15" s="22">
        <f t="shared" si="2"/>
        <v>0</v>
      </c>
      <c r="L15" s="32">
        <f>L14+J15-K15</f>
        <v>0</v>
      </c>
      <c r="N15" s="27">
        <f t="shared" si="3"/>
        <v>0</v>
      </c>
      <c r="O15" s="22">
        <f t="shared" si="3"/>
        <v>2000</v>
      </c>
      <c r="P15" s="32">
        <f t="shared" si="3"/>
        <v>98319.34246575342</v>
      </c>
    </row>
    <row r="16" spans="2:16" x14ac:dyDescent="0.35">
      <c r="B16" s="45">
        <v>44123</v>
      </c>
      <c r="C16" s="46" t="s">
        <v>19</v>
      </c>
      <c r="D16" s="43">
        <v>3.7600000000000001E-2</v>
      </c>
      <c r="E16" s="32">
        <f t="shared" si="0"/>
        <v>81.025912914242824</v>
      </c>
      <c r="F16" s="38"/>
      <c r="G16" s="50">
        <v>1000</v>
      </c>
      <c r="H16" s="32">
        <f t="shared" ref="H16:H56" si="4">H15+F16-G16</f>
        <v>97319.34246575342</v>
      </c>
      <c r="J16" s="35">
        <f t="shared" si="1"/>
        <v>0</v>
      </c>
      <c r="K16" s="23">
        <f t="shared" si="2"/>
        <v>0</v>
      </c>
      <c r="L16" s="32">
        <f t="shared" ref="L16:L56" si="5">L15+J16-K16</f>
        <v>0</v>
      </c>
      <c r="N16" s="28">
        <f t="shared" si="3"/>
        <v>0</v>
      </c>
      <c r="O16" s="23">
        <f t="shared" si="3"/>
        <v>1000</v>
      </c>
      <c r="P16" s="32">
        <f t="shared" si="3"/>
        <v>97319.34246575342</v>
      </c>
    </row>
    <row r="17" spans="2:16" x14ac:dyDescent="0.35">
      <c r="B17" s="41">
        <v>44137</v>
      </c>
      <c r="C17" s="42" t="s">
        <v>19</v>
      </c>
      <c r="D17" s="43">
        <v>3.7600000000000001E-2</v>
      </c>
      <c r="E17" s="32">
        <f t="shared" si="0"/>
        <v>140.35315581910302</v>
      </c>
      <c r="F17" s="37"/>
      <c r="G17" s="51">
        <v>1000</v>
      </c>
      <c r="H17" s="32">
        <f t="shared" si="4"/>
        <v>96319.34246575342</v>
      </c>
      <c r="J17" s="34">
        <f t="shared" si="1"/>
        <v>0</v>
      </c>
      <c r="K17" s="22">
        <f t="shared" si="2"/>
        <v>0</v>
      </c>
      <c r="L17" s="32">
        <f t="shared" si="5"/>
        <v>0</v>
      </c>
      <c r="N17" s="27">
        <f t="shared" si="3"/>
        <v>0</v>
      </c>
      <c r="O17" s="22">
        <f t="shared" si="3"/>
        <v>1000</v>
      </c>
      <c r="P17" s="32">
        <f t="shared" si="3"/>
        <v>96319.34246575342</v>
      </c>
    </row>
    <row r="18" spans="2:16" x14ac:dyDescent="0.35">
      <c r="B18" s="45">
        <v>44145</v>
      </c>
      <c r="C18" s="46" t="s">
        <v>18</v>
      </c>
      <c r="D18" s="43">
        <v>3.7600000000000001E-2</v>
      </c>
      <c r="E18" s="32">
        <f t="shared" si="0"/>
        <v>79.377693736160623</v>
      </c>
      <c r="F18" s="38">
        <f>SUM(E15:E18)</f>
        <v>300.75676246950644</v>
      </c>
      <c r="G18" s="50"/>
      <c r="H18" s="32">
        <f t="shared" si="4"/>
        <v>96620.099228222927</v>
      </c>
      <c r="J18" s="35">
        <f t="shared" si="1"/>
        <v>0</v>
      </c>
      <c r="K18" s="23">
        <f t="shared" si="2"/>
        <v>0</v>
      </c>
      <c r="L18" s="32">
        <f t="shared" si="5"/>
        <v>0</v>
      </c>
      <c r="N18" s="29">
        <f t="shared" si="3"/>
        <v>300.75676246950644</v>
      </c>
      <c r="O18" s="24">
        <f t="shared" si="3"/>
        <v>0</v>
      </c>
      <c r="P18" s="32">
        <f t="shared" si="3"/>
        <v>96620.099228222927</v>
      </c>
    </row>
    <row r="19" spans="2:16" x14ac:dyDescent="0.35">
      <c r="B19" s="41">
        <v>44145</v>
      </c>
      <c r="C19" s="48" t="s">
        <v>20</v>
      </c>
      <c r="D19" s="43">
        <v>3.7600000000000001E-2</v>
      </c>
      <c r="E19" s="32">
        <f t="shared" si="0"/>
        <v>0</v>
      </c>
      <c r="F19" s="37">
        <v>3</v>
      </c>
      <c r="G19" s="51"/>
      <c r="H19" s="32">
        <f t="shared" si="4"/>
        <v>96623.099228222927</v>
      </c>
      <c r="J19" s="34">
        <f t="shared" si="1"/>
        <v>0</v>
      </c>
      <c r="K19" s="22">
        <f t="shared" si="2"/>
        <v>0</v>
      </c>
      <c r="L19" s="32">
        <f t="shared" si="5"/>
        <v>0</v>
      </c>
      <c r="N19" s="30">
        <f t="shared" si="3"/>
        <v>3</v>
      </c>
      <c r="O19" s="25">
        <f t="shared" si="3"/>
        <v>0</v>
      </c>
      <c r="P19" s="63">
        <f t="shared" si="3"/>
        <v>96623.099228222927</v>
      </c>
    </row>
    <row r="20" spans="2:16" x14ac:dyDescent="0.35">
      <c r="B20" s="45">
        <v>44151</v>
      </c>
      <c r="C20" s="46" t="s">
        <v>19</v>
      </c>
      <c r="D20" s="43">
        <v>3.7600000000000001E-2</v>
      </c>
      <c r="E20" s="32">
        <f t="shared" si="0"/>
        <v>59.72101694763586</v>
      </c>
      <c r="F20" s="38"/>
      <c r="G20" s="50">
        <v>1000</v>
      </c>
      <c r="H20" s="32">
        <f>H19+F20-G20</f>
        <v>95623.099228222927</v>
      </c>
      <c r="J20" s="35">
        <f>F20*(L19/H19)</f>
        <v>0</v>
      </c>
      <c r="K20" s="23">
        <f>G20*(L19/H19)</f>
        <v>0</v>
      </c>
      <c r="L20" s="32">
        <f>L19+J20-K20</f>
        <v>0</v>
      </c>
      <c r="N20" s="31">
        <f t="shared" si="3"/>
        <v>0</v>
      </c>
      <c r="O20" s="26">
        <f t="shared" si="3"/>
        <v>1000</v>
      </c>
      <c r="P20" s="32">
        <f t="shared" si="3"/>
        <v>95623.099228222927</v>
      </c>
    </row>
    <row r="21" spans="2:16" x14ac:dyDescent="0.35">
      <c r="B21" s="41">
        <v>44158</v>
      </c>
      <c r="C21" s="42" t="s">
        <v>21</v>
      </c>
      <c r="D21" s="43">
        <v>3.56E-2</v>
      </c>
      <c r="E21" s="32">
        <f t="shared" si="0"/>
        <v>65.285688568967544</v>
      </c>
      <c r="F21" s="37"/>
      <c r="G21" s="51"/>
      <c r="H21" s="32">
        <f t="shared" si="4"/>
        <v>95623.099228222927</v>
      </c>
      <c r="J21" s="34">
        <f t="shared" si="1"/>
        <v>0</v>
      </c>
      <c r="K21" s="22">
        <f t="shared" si="2"/>
        <v>0</v>
      </c>
      <c r="L21" s="32">
        <f t="shared" si="5"/>
        <v>0</v>
      </c>
      <c r="N21" s="27">
        <f t="shared" si="3"/>
        <v>0</v>
      </c>
      <c r="O21" s="22">
        <f t="shared" si="3"/>
        <v>0</v>
      </c>
      <c r="P21" s="32">
        <f t="shared" si="3"/>
        <v>95623.099228222927</v>
      </c>
    </row>
    <row r="22" spans="2:16" x14ac:dyDescent="0.35">
      <c r="B22" s="45">
        <v>44165</v>
      </c>
      <c r="C22" s="46" t="s">
        <v>19</v>
      </c>
      <c r="D22" s="43">
        <v>3.56E-2</v>
      </c>
      <c r="E22" s="32">
        <f t="shared" si="0"/>
        <v>65.285688568967544</v>
      </c>
      <c r="F22" s="38"/>
      <c r="G22" s="50">
        <v>1000</v>
      </c>
      <c r="H22" s="32">
        <f t="shared" si="4"/>
        <v>94623.099228222927</v>
      </c>
      <c r="J22" s="35">
        <f t="shared" si="1"/>
        <v>0</v>
      </c>
      <c r="K22" s="23">
        <f t="shared" si="2"/>
        <v>0</v>
      </c>
      <c r="L22" s="32">
        <f t="shared" si="5"/>
        <v>0</v>
      </c>
      <c r="N22" s="28">
        <f t="shared" si="3"/>
        <v>0</v>
      </c>
      <c r="O22" s="23">
        <f t="shared" si="3"/>
        <v>1000</v>
      </c>
      <c r="P22" s="32">
        <f t="shared" si="3"/>
        <v>94623.099228222927</v>
      </c>
    </row>
    <row r="23" spans="2:16" x14ac:dyDescent="0.35">
      <c r="B23" s="41">
        <v>44175</v>
      </c>
      <c r="C23" s="42" t="s">
        <v>18</v>
      </c>
      <c r="D23" s="43">
        <v>3.56E-2</v>
      </c>
      <c r="E23" s="32">
        <f t="shared" si="0"/>
        <v>92.289926918485918</v>
      </c>
      <c r="F23" s="37">
        <f>SUM(E20:E23)</f>
        <v>282.58232100405689</v>
      </c>
      <c r="G23" s="51"/>
      <c r="H23" s="32">
        <f t="shared" si="4"/>
        <v>94905.681549226982</v>
      </c>
      <c r="J23" s="34">
        <f t="shared" si="1"/>
        <v>0</v>
      </c>
      <c r="K23" s="22">
        <f t="shared" si="2"/>
        <v>0</v>
      </c>
      <c r="L23" s="32">
        <f t="shared" si="5"/>
        <v>0</v>
      </c>
      <c r="N23" s="27">
        <f t="shared" si="3"/>
        <v>282.58232100405689</v>
      </c>
      <c r="O23" s="22">
        <f t="shared" si="3"/>
        <v>0</v>
      </c>
      <c r="P23" s="32">
        <f t="shared" si="3"/>
        <v>94905.681549226982</v>
      </c>
    </row>
    <row r="24" spans="2:16" x14ac:dyDescent="0.35">
      <c r="B24" s="45">
        <v>44175</v>
      </c>
      <c r="C24" s="49" t="s">
        <v>20</v>
      </c>
      <c r="D24" s="43">
        <v>3.56E-2</v>
      </c>
      <c r="E24" s="32">
        <f t="shared" si="0"/>
        <v>0</v>
      </c>
      <c r="F24" s="38">
        <v>3</v>
      </c>
      <c r="G24" s="50"/>
      <c r="H24" s="32">
        <f t="shared" si="4"/>
        <v>94908.681549226982</v>
      </c>
      <c r="J24" s="35">
        <f t="shared" si="1"/>
        <v>0</v>
      </c>
      <c r="K24" s="23">
        <f t="shared" si="2"/>
        <v>0</v>
      </c>
      <c r="L24" s="32">
        <f t="shared" si="5"/>
        <v>0</v>
      </c>
      <c r="N24" s="28">
        <f t="shared" si="3"/>
        <v>3</v>
      </c>
      <c r="O24" s="23">
        <f t="shared" si="3"/>
        <v>0</v>
      </c>
      <c r="P24" s="32">
        <f t="shared" si="3"/>
        <v>94908.681549226982</v>
      </c>
    </row>
    <row r="25" spans="2:16" x14ac:dyDescent="0.35">
      <c r="B25" s="41">
        <v>44179</v>
      </c>
      <c r="C25" s="42" t="s">
        <v>19</v>
      </c>
      <c r="D25" s="43">
        <v>3.56E-2</v>
      </c>
      <c r="E25" s="32">
        <f t="shared" si="0"/>
        <v>37.027386993451842</v>
      </c>
      <c r="F25" s="37"/>
      <c r="G25" s="51">
        <v>1000</v>
      </c>
      <c r="H25" s="32">
        <f t="shared" si="4"/>
        <v>93908.681549226982</v>
      </c>
      <c r="J25" s="34">
        <f t="shared" si="1"/>
        <v>0</v>
      </c>
      <c r="K25" s="22">
        <f t="shared" si="2"/>
        <v>0</v>
      </c>
      <c r="L25" s="32">
        <f t="shared" si="5"/>
        <v>0</v>
      </c>
      <c r="N25" s="27">
        <f t="shared" si="3"/>
        <v>0</v>
      </c>
      <c r="O25" s="22">
        <f t="shared" si="3"/>
        <v>1000</v>
      </c>
      <c r="P25" s="32">
        <f t="shared" si="3"/>
        <v>93908.681549226982</v>
      </c>
    </row>
    <row r="26" spans="2:16" x14ac:dyDescent="0.35">
      <c r="B26" s="45">
        <v>44194</v>
      </c>
      <c r="C26" s="46" t="s">
        <v>19</v>
      </c>
      <c r="D26" s="43">
        <v>3.56E-2</v>
      </c>
      <c r="E26" s="32">
        <f t="shared" si="0"/>
        <v>137.38968752681427</v>
      </c>
      <c r="F26" s="38"/>
      <c r="G26" s="50">
        <v>1000</v>
      </c>
      <c r="H26" s="32">
        <f t="shared" si="4"/>
        <v>92908.681549226982</v>
      </c>
      <c r="J26" s="35">
        <f t="shared" si="1"/>
        <v>0</v>
      </c>
      <c r="K26" s="23">
        <f t="shared" si="2"/>
        <v>0</v>
      </c>
      <c r="L26" s="32">
        <f t="shared" si="5"/>
        <v>0</v>
      </c>
      <c r="N26" s="28">
        <f t="shared" si="3"/>
        <v>0</v>
      </c>
      <c r="O26" s="23">
        <f t="shared" si="3"/>
        <v>1000</v>
      </c>
      <c r="P26" s="32">
        <f t="shared" si="3"/>
        <v>92908.681549226982</v>
      </c>
    </row>
    <row r="27" spans="2:16" x14ac:dyDescent="0.35">
      <c r="B27" s="41">
        <v>44206</v>
      </c>
      <c r="C27" s="42" t="s">
        <v>18</v>
      </c>
      <c r="D27" s="43">
        <v>3.56E-2</v>
      </c>
      <c r="E27" s="32">
        <f t="shared" si="0"/>
        <v>108.74133906254728</v>
      </c>
      <c r="F27" s="37">
        <f>SUM(E24:E27)</f>
        <v>283.15841358281341</v>
      </c>
      <c r="G27" s="51"/>
      <c r="H27" s="32">
        <f t="shared" si="4"/>
        <v>93191.839962809798</v>
      </c>
      <c r="J27" s="34">
        <f t="shared" si="1"/>
        <v>0</v>
      </c>
      <c r="K27" s="22">
        <f t="shared" si="2"/>
        <v>0</v>
      </c>
      <c r="L27" s="32">
        <f t="shared" si="5"/>
        <v>0</v>
      </c>
      <c r="N27" s="27">
        <f t="shared" si="3"/>
        <v>283.15841358281341</v>
      </c>
      <c r="O27" s="22">
        <f t="shared" si="3"/>
        <v>0</v>
      </c>
      <c r="P27" s="32">
        <f t="shared" si="3"/>
        <v>93191.839962809798</v>
      </c>
    </row>
    <row r="28" spans="2:16" x14ac:dyDescent="0.35">
      <c r="B28" s="45">
        <v>44207</v>
      </c>
      <c r="C28" s="46" t="s">
        <v>22</v>
      </c>
      <c r="D28" s="43">
        <v>3.56E-2</v>
      </c>
      <c r="E28" s="44"/>
      <c r="F28" s="52">
        <v>2000</v>
      </c>
      <c r="G28" s="50"/>
      <c r="H28" s="32">
        <f t="shared" si="4"/>
        <v>95191.839962809798</v>
      </c>
      <c r="J28" s="35">
        <v>2000</v>
      </c>
      <c r="K28" s="23">
        <f t="shared" si="2"/>
        <v>0</v>
      </c>
      <c r="L28" s="32">
        <f t="shared" si="5"/>
        <v>2000</v>
      </c>
      <c r="N28" s="28">
        <f t="shared" si="3"/>
        <v>0</v>
      </c>
      <c r="O28" s="23">
        <f t="shared" si="3"/>
        <v>0</v>
      </c>
      <c r="P28" s="32">
        <f t="shared" si="3"/>
        <v>93191.839962809798</v>
      </c>
    </row>
    <row r="29" spans="2:16" x14ac:dyDescent="0.35">
      <c r="B29" s="41">
        <v>44207</v>
      </c>
      <c r="C29" s="42" t="s">
        <v>19</v>
      </c>
      <c r="D29" s="43">
        <v>3.56E-2</v>
      </c>
      <c r="E29" s="32">
        <f>$H27*$D28*(($B28-$B27)/365)</f>
        <v>9.0893958977425449</v>
      </c>
      <c r="F29" s="37"/>
      <c r="G29" s="39">
        <v>1000</v>
      </c>
      <c r="H29" s="32">
        <f t="shared" si="4"/>
        <v>94191.839962809798</v>
      </c>
      <c r="J29" s="34">
        <f t="shared" si="1"/>
        <v>0</v>
      </c>
      <c r="K29" s="22">
        <f>G29*(L28/H28)</f>
        <v>21.010204244201745</v>
      </c>
      <c r="L29" s="32">
        <f t="shared" si="5"/>
        <v>1978.9897957557982</v>
      </c>
      <c r="N29" s="27">
        <f t="shared" si="3"/>
        <v>0</v>
      </c>
      <c r="O29" s="22">
        <f t="shared" si="3"/>
        <v>978.98979575579824</v>
      </c>
      <c r="P29" s="32">
        <f t="shared" si="3"/>
        <v>92212.850167053999</v>
      </c>
    </row>
    <row r="30" spans="2:16" x14ac:dyDescent="0.35">
      <c r="B30" s="45">
        <v>44221</v>
      </c>
      <c r="C30" s="46" t="s">
        <v>19</v>
      </c>
      <c r="D30" s="43">
        <v>3.56E-2</v>
      </c>
      <c r="E30" s="32">
        <f t="shared" ref="E30:E56" si="6">$H29*$D30*(($B30-$B29)/365)</f>
        <v>128.61702202045043</v>
      </c>
      <c r="F30" s="38"/>
      <c r="G30" s="40">
        <v>1000</v>
      </c>
      <c r="H30" s="32">
        <f t="shared" si="4"/>
        <v>93191.839962809798</v>
      </c>
      <c r="J30" s="35">
        <f t="shared" si="1"/>
        <v>0</v>
      </c>
      <c r="K30" s="23">
        <f>G30*(L29/H29)</f>
        <v>21.010204244201745</v>
      </c>
      <c r="L30" s="32">
        <f t="shared" si="5"/>
        <v>1957.9795915115965</v>
      </c>
      <c r="N30" s="28">
        <f t="shared" si="3"/>
        <v>0</v>
      </c>
      <c r="O30" s="23">
        <f t="shared" si="3"/>
        <v>978.98979575579824</v>
      </c>
      <c r="P30" s="32">
        <f t="shared" si="3"/>
        <v>91233.8603712982</v>
      </c>
    </row>
    <row r="31" spans="2:16" x14ac:dyDescent="0.35">
      <c r="B31" s="41">
        <v>44235</v>
      </c>
      <c r="C31" s="42" t="s">
        <v>19</v>
      </c>
      <c r="D31" s="43">
        <v>3.56E-2</v>
      </c>
      <c r="E31" s="32">
        <f t="shared" si="6"/>
        <v>127.25154256839562</v>
      </c>
      <c r="F31" s="37"/>
      <c r="G31" s="39">
        <v>1000</v>
      </c>
      <c r="H31" s="32">
        <f t="shared" si="4"/>
        <v>92191.839962809798</v>
      </c>
      <c r="J31" s="34">
        <f t="shared" si="1"/>
        <v>0</v>
      </c>
      <c r="K31" s="22">
        <f>G31*(L30/H30)</f>
        <v>21.010204244201745</v>
      </c>
      <c r="L31" s="32">
        <f t="shared" si="5"/>
        <v>1936.9693872673947</v>
      </c>
      <c r="N31" s="27">
        <f t="shared" si="3"/>
        <v>0</v>
      </c>
      <c r="O31" s="22">
        <f t="shared" si="3"/>
        <v>978.98979575579824</v>
      </c>
      <c r="P31" s="32">
        <f t="shared" si="3"/>
        <v>90254.870575542402</v>
      </c>
    </row>
    <row r="32" spans="2:16" x14ac:dyDescent="0.35">
      <c r="B32" s="45">
        <v>44237</v>
      </c>
      <c r="C32" s="46" t="s">
        <v>18</v>
      </c>
      <c r="D32" s="43">
        <v>3.56E-2</v>
      </c>
      <c r="E32" s="32">
        <f t="shared" si="6"/>
        <v>17.983723302334404</v>
      </c>
      <c r="F32" s="38">
        <f>SUM(E29:E32)</f>
        <v>282.941683788923</v>
      </c>
      <c r="G32" s="40"/>
      <c r="H32" s="32">
        <f t="shared" si="4"/>
        <v>92474.781646598727</v>
      </c>
      <c r="J32" s="35">
        <f>F32*(L31/H31)</f>
        <v>5.9446625656036183</v>
      </c>
      <c r="K32" s="23">
        <f>G32*(L31/H31)</f>
        <v>0</v>
      </c>
      <c r="L32" s="32">
        <f t="shared" si="5"/>
        <v>1942.9140498329984</v>
      </c>
      <c r="N32" s="28">
        <f t="shared" si="3"/>
        <v>276.99702122331939</v>
      </c>
      <c r="O32" s="23">
        <f t="shared" si="3"/>
        <v>0</v>
      </c>
      <c r="P32" s="32">
        <f t="shared" si="3"/>
        <v>90531.867596765733</v>
      </c>
    </row>
    <row r="33" spans="2:16" x14ac:dyDescent="0.35">
      <c r="B33" s="41">
        <v>44245</v>
      </c>
      <c r="C33" s="42" t="s">
        <v>21</v>
      </c>
      <c r="D33" s="43">
        <v>3.3599999999999998E-2</v>
      </c>
      <c r="E33" s="32">
        <f t="shared" si="6"/>
        <v>68.101976182481479</v>
      </c>
      <c r="F33" s="37"/>
      <c r="G33" s="39"/>
      <c r="H33" s="32">
        <f t="shared" si="4"/>
        <v>92474.781646598727</v>
      </c>
      <c r="J33" s="34">
        <f>F33*(L32/H32)</f>
        <v>0</v>
      </c>
      <c r="K33" s="22">
        <f>G33*(L32/H32)</f>
        <v>0</v>
      </c>
      <c r="L33" s="32">
        <f t="shared" si="5"/>
        <v>1942.9140498329984</v>
      </c>
      <c r="N33" s="27">
        <f t="shared" si="3"/>
        <v>0</v>
      </c>
      <c r="O33" s="22">
        <f t="shared" si="3"/>
        <v>0</v>
      </c>
      <c r="P33" s="32">
        <f t="shared" si="3"/>
        <v>90531.867596765733</v>
      </c>
    </row>
    <row r="34" spans="2:16" x14ac:dyDescent="0.35">
      <c r="B34" s="45"/>
      <c r="C34" s="46"/>
      <c r="D34" s="47"/>
      <c r="E34" s="32">
        <f t="shared" si="6"/>
        <v>0</v>
      </c>
      <c r="F34" s="38"/>
      <c r="G34" s="40"/>
      <c r="H34" s="32">
        <f t="shared" si="4"/>
        <v>92474.781646598727</v>
      </c>
      <c r="J34" s="35">
        <f t="shared" ref="J34:J56" si="7">F34*(L33/H33)</f>
        <v>0</v>
      </c>
      <c r="K34" s="23">
        <f t="shared" ref="K34:K56" si="8">G34*(L33/H33)</f>
        <v>0</v>
      </c>
      <c r="L34" s="32">
        <f t="shared" si="5"/>
        <v>1942.9140498329984</v>
      </c>
      <c r="N34" s="15">
        <f t="shared" ref="N34:P56" si="9">F34-J34</f>
        <v>0</v>
      </c>
      <c r="O34" s="23">
        <f t="shared" si="9"/>
        <v>0</v>
      </c>
      <c r="P34" s="32">
        <f t="shared" si="9"/>
        <v>90531.867596765733</v>
      </c>
    </row>
    <row r="35" spans="2:16" x14ac:dyDescent="0.35">
      <c r="B35" s="41"/>
      <c r="C35" s="42"/>
      <c r="D35" s="43"/>
      <c r="E35" s="32">
        <f t="shared" si="6"/>
        <v>0</v>
      </c>
      <c r="F35" s="37"/>
      <c r="G35" s="39"/>
      <c r="H35" s="32">
        <f t="shared" si="4"/>
        <v>92474.781646598727</v>
      </c>
      <c r="J35" s="34">
        <f t="shared" si="7"/>
        <v>0</v>
      </c>
      <c r="K35" s="22">
        <f t="shared" si="8"/>
        <v>0</v>
      </c>
      <c r="L35" s="32">
        <f t="shared" si="5"/>
        <v>1942.9140498329984</v>
      </c>
      <c r="N35" s="16">
        <f t="shared" si="9"/>
        <v>0</v>
      </c>
      <c r="O35" s="17">
        <f t="shared" si="9"/>
        <v>0</v>
      </c>
      <c r="P35" s="32">
        <f t="shared" si="9"/>
        <v>90531.867596765733</v>
      </c>
    </row>
    <row r="36" spans="2:16" x14ac:dyDescent="0.35">
      <c r="B36" s="45"/>
      <c r="C36" s="46"/>
      <c r="D36" s="47"/>
      <c r="E36" s="32">
        <f t="shared" si="6"/>
        <v>0</v>
      </c>
      <c r="F36" s="38"/>
      <c r="G36" s="40"/>
      <c r="H36" s="32">
        <f t="shared" si="4"/>
        <v>92474.781646598727</v>
      </c>
      <c r="J36" s="35">
        <f t="shared" si="7"/>
        <v>0</v>
      </c>
      <c r="K36" s="23">
        <f t="shared" si="8"/>
        <v>0</v>
      </c>
      <c r="L36" s="32">
        <f t="shared" si="5"/>
        <v>1942.9140498329984</v>
      </c>
      <c r="N36" s="15">
        <f t="shared" si="9"/>
        <v>0</v>
      </c>
      <c r="O36" s="18">
        <f t="shared" si="9"/>
        <v>0</v>
      </c>
      <c r="P36" s="32">
        <f t="shared" si="9"/>
        <v>90531.867596765733</v>
      </c>
    </row>
    <row r="37" spans="2:16" x14ac:dyDescent="0.35">
      <c r="B37" s="41"/>
      <c r="C37" s="42"/>
      <c r="D37" s="43"/>
      <c r="E37" s="32">
        <f t="shared" si="6"/>
        <v>0</v>
      </c>
      <c r="F37" s="37"/>
      <c r="G37" s="39"/>
      <c r="H37" s="32">
        <f t="shared" si="4"/>
        <v>92474.781646598727</v>
      </c>
      <c r="J37" s="34">
        <f t="shared" si="7"/>
        <v>0</v>
      </c>
      <c r="K37" s="22">
        <f t="shared" si="8"/>
        <v>0</v>
      </c>
      <c r="L37" s="32">
        <f t="shared" si="5"/>
        <v>1942.9140498329984</v>
      </c>
      <c r="N37" s="16">
        <f t="shared" si="9"/>
        <v>0</v>
      </c>
      <c r="O37" s="17">
        <f t="shared" si="9"/>
        <v>0</v>
      </c>
      <c r="P37" s="32">
        <f t="shared" si="9"/>
        <v>90531.867596765733</v>
      </c>
    </row>
    <row r="38" spans="2:16" x14ac:dyDescent="0.35">
      <c r="B38" s="45"/>
      <c r="C38" s="46"/>
      <c r="D38" s="47"/>
      <c r="E38" s="32">
        <f t="shared" si="6"/>
        <v>0</v>
      </c>
      <c r="F38" s="38"/>
      <c r="G38" s="40"/>
      <c r="H38" s="32">
        <f t="shared" si="4"/>
        <v>92474.781646598727</v>
      </c>
      <c r="J38" s="35">
        <f t="shared" si="7"/>
        <v>0</v>
      </c>
      <c r="K38" s="23">
        <f t="shared" si="8"/>
        <v>0</v>
      </c>
      <c r="L38" s="32">
        <f t="shared" si="5"/>
        <v>1942.9140498329984</v>
      </c>
      <c r="N38" s="15">
        <f t="shared" si="9"/>
        <v>0</v>
      </c>
      <c r="O38" s="18">
        <f t="shared" si="9"/>
        <v>0</v>
      </c>
      <c r="P38" s="32">
        <f t="shared" si="9"/>
        <v>90531.867596765733</v>
      </c>
    </row>
    <row r="39" spans="2:16" x14ac:dyDescent="0.35">
      <c r="B39" s="41"/>
      <c r="C39" s="42"/>
      <c r="D39" s="43"/>
      <c r="E39" s="32">
        <f t="shared" si="6"/>
        <v>0</v>
      </c>
      <c r="F39" s="37"/>
      <c r="G39" s="39"/>
      <c r="H39" s="32">
        <f t="shared" si="4"/>
        <v>92474.781646598727</v>
      </c>
      <c r="J39" s="34">
        <f t="shared" si="7"/>
        <v>0</v>
      </c>
      <c r="K39" s="22">
        <f t="shared" si="8"/>
        <v>0</v>
      </c>
      <c r="L39" s="32">
        <f t="shared" si="5"/>
        <v>1942.9140498329984</v>
      </c>
      <c r="N39" s="16">
        <f t="shared" si="9"/>
        <v>0</v>
      </c>
      <c r="O39" s="17">
        <f t="shared" si="9"/>
        <v>0</v>
      </c>
      <c r="P39" s="32">
        <f t="shared" si="9"/>
        <v>90531.867596765733</v>
      </c>
    </row>
    <row r="40" spans="2:16" x14ac:dyDescent="0.35">
      <c r="B40" s="45"/>
      <c r="C40" s="46"/>
      <c r="D40" s="47"/>
      <c r="E40" s="32">
        <f t="shared" si="6"/>
        <v>0</v>
      </c>
      <c r="F40" s="38"/>
      <c r="G40" s="40"/>
      <c r="H40" s="32">
        <f t="shared" si="4"/>
        <v>92474.781646598727</v>
      </c>
      <c r="J40" s="35">
        <f t="shared" si="7"/>
        <v>0</v>
      </c>
      <c r="K40" s="23">
        <f t="shared" si="8"/>
        <v>0</v>
      </c>
      <c r="L40" s="32">
        <f t="shared" si="5"/>
        <v>1942.9140498329984</v>
      </c>
      <c r="N40" s="15">
        <f t="shared" si="9"/>
        <v>0</v>
      </c>
      <c r="O40" s="18">
        <f t="shared" si="9"/>
        <v>0</v>
      </c>
      <c r="P40" s="32">
        <f t="shared" si="9"/>
        <v>90531.867596765733</v>
      </c>
    </row>
    <row r="41" spans="2:16" x14ac:dyDescent="0.35">
      <c r="B41" s="41"/>
      <c r="C41" s="42"/>
      <c r="D41" s="43"/>
      <c r="E41" s="32">
        <f t="shared" si="6"/>
        <v>0</v>
      </c>
      <c r="F41" s="37"/>
      <c r="G41" s="39"/>
      <c r="H41" s="32">
        <f t="shared" si="4"/>
        <v>92474.781646598727</v>
      </c>
      <c r="J41" s="34">
        <f t="shared" si="7"/>
        <v>0</v>
      </c>
      <c r="K41" s="22">
        <f t="shared" si="8"/>
        <v>0</v>
      </c>
      <c r="L41" s="32">
        <f t="shared" si="5"/>
        <v>1942.9140498329984</v>
      </c>
      <c r="N41" s="16">
        <f t="shared" si="9"/>
        <v>0</v>
      </c>
      <c r="O41" s="17">
        <f t="shared" si="9"/>
        <v>0</v>
      </c>
      <c r="P41" s="32">
        <f t="shared" si="9"/>
        <v>90531.867596765733</v>
      </c>
    </row>
    <row r="42" spans="2:16" x14ac:dyDescent="0.35">
      <c r="B42" s="45"/>
      <c r="C42" s="46"/>
      <c r="D42" s="47"/>
      <c r="E42" s="32">
        <f t="shared" si="6"/>
        <v>0</v>
      </c>
      <c r="F42" s="38"/>
      <c r="G42" s="40"/>
      <c r="H42" s="32">
        <f t="shared" si="4"/>
        <v>92474.781646598727</v>
      </c>
      <c r="J42" s="35">
        <f t="shared" si="7"/>
        <v>0</v>
      </c>
      <c r="K42" s="23">
        <f t="shared" si="8"/>
        <v>0</v>
      </c>
      <c r="L42" s="32">
        <f t="shared" si="5"/>
        <v>1942.9140498329984</v>
      </c>
      <c r="N42" s="15">
        <f t="shared" si="9"/>
        <v>0</v>
      </c>
      <c r="O42" s="18">
        <f t="shared" si="9"/>
        <v>0</v>
      </c>
      <c r="P42" s="32">
        <f t="shared" si="9"/>
        <v>90531.867596765733</v>
      </c>
    </row>
    <row r="43" spans="2:16" x14ac:dyDescent="0.35">
      <c r="B43" s="41"/>
      <c r="C43" s="42"/>
      <c r="D43" s="43"/>
      <c r="E43" s="32">
        <f t="shared" si="6"/>
        <v>0</v>
      </c>
      <c r="F43" s="37"/>
      <c r="G43" s="39"/>
      <c r="H43" s="32">
        <f t="shared" si="4"/>
        <v>92474.781646598727</v>
      </c>
      <c r="J43" s="34">
        <f t="shared" si="7"/>
        <v>0</v>
      </c>
      <c r="K43" s="22">
        <f t="shared" si="8"/>
        <v>0</v>
      </c>
      <c r="L43" s="32">
        <f t="shared" si="5"/>
        <v>1942.9140498329984</v>
      </c>
      <c r="N43" s="16">
        <f t="shared" si="9"/>
        <v>0</v>
      </c>
      <c r="O43" s="17">
        <f t="shared" si="9"/>
        <v>0</v>
      </c>
      <c r="P43" s="32">
        <f t="shared" si="9"/>
        <v>90531.867596765733</v>
      </c>
    </row>
    <row r="44" spans="2:16" x14ac:dyDescent="0.35">
      <c r="B44" s="45"/>
      <c r="C44" s="46"/>
      <c r="D44" s="47"/>
      <c r="E44" s="32">
        <f t="shared" si="6"/>
        <v>0</v>
      </c>
      <c r="F44" s="38"/>
      <c r="G44" s="40"/>
      <c r="H44" s="32">
        <f t="shared" si="4"/>
        <v>92474.781646598727</v>
      </c>
      <c r="J44" s="35">
        <f t="shared" si="7"/>
        <v>0</v>
      </c>
      <c r="K44" s="23">
        <f t="shared" si="8"/>
        <v>0</v>
      </c>
      <c r="L44" s="32">
        <f t="shared" si="5"/>
        <v>1942.9140498329984</v>
      </c>
      <c r="N44" s="15">
        <f t="shared" si="9"/>
        <v>0</v>
      </c>
      <c r="O44" s="18">
        <f t="shared" si="9"/>
        <v>0</v>
      </c>
      <c r="P44" s="32">
        <f t="shared" si="9"/>
        <v>90531.867596765733</v>
      </c>
    </row>
    <row r="45" spans="2:16" x14ac:dyDescent="0.35">
      <c r="B45" s="41"/>
      <c r="C45" s="42"/>
      <c r="D45" s="43"/>
      <c r="E45" s="32">
        <f t="shared" si="6"/>
        <v>0</v>
      </c>
      <c r="F45" s="37"/>
      <c r="G45" s="39"/>
      <c r="H45" s="32">
        <f t="shared" si="4"/>
        <v>92474.781646598727</v>
      </c>
      <c r="J45" s="34">
        <f t="shared" si="7"/>
        <v>0</v>
      </c>
      <c r="K45" s="22">
        <f t="shared" si="8"/>
        <v>0</v>
      </c>
      <c r="L45" s="32">
        <f t="shared" si="5"/>
        <v>1942.9140498329984</v>
      </c>
      <c r="N45" s="16">
        <f t="shared" si="9"/>
        <v>0</v>
      </c>
      <c r="O45" s="17">
        <f t="shared" si="9"/>
        <v>0</v>
      </c>
      <c r="P45" s="32">
        <f t="shared" si="9"/>
        <v>90531.867596765733</v>
      </c>
    </row>
    <row r="46" spans="2:16" x14ac:dyDescent="0.35">
      <c r="B46" s="45"/>
      <c r="C46" s="46"/>
      <c r="D46" s="47"/>
      <c r="E46" s="32">
        <f t="shared" si="6"/>
        <v>0</v>
      </c>
      <c r="F46" s="38"/>
      <c r="G46" s="40"/>
      <c r="H46" s="32">
        <f t="shared" si="4"/>
        <v>92474.781646598727</v>
      </c>
      <c r="J46" s="35">
        <f t="shared" si="7"/>
        <v>0</v>
      </c>
      <c r="K46" s="23">
        <f t="shared" si="8"/>
        <v>0</v>
      </c>
      <c r="L46" s="32">
        <f t="shared" si="5"/>
        <v>1942.9140498329984</v>
      </c>
      <c r="N46" s="15">
        <f t="shared" si="9"/>
        <v>0</v>
      </c>
      <c r="O46" s="18">
        <f t="shared" si="9"/>
        <v>0</v>
      </c>
      <c r="P46" s="32">
        <f t="shared" si="9"/>
        <v>90531.867596765733</v>
      </c>
    </row>
    <row r="47" spans="2:16" x14ac:dyDescent="0.35">
      <c r="B47" s="41"/>
      <c r="C47" s="42"/>
      <c r="D47" s="43"/>
      <c r="E47" s="32">
        <f t="shared" si="6"/>
        <v>0</v>
      </c>
      <c r="F47" s="37"/>
      <c r="G47" s="39"/>
      <c r="H47" s="32">
        <f t="shared" si="4"/>
        <v>92474.781646598727</v>
      </c>
      <c r="J47" s="34">
        <f t="shared" si="7"/>
        <v>0</v>
      </c>
      <c r="K47" s="22">
        <f t="shared" si="8"/>
        <v>0</v>
      </c>
      <c r="L47" s="32">
        <f t="shared" si="5"/>
        <v>1942.9140498329984</v>
      </c>
      <c r="N47" s="16">
        <f t="shared" si="9"/>
        <v>0</v>
      </c>
      <c r="O47" s="17">
        <f t="shared" si="9"/>
        <v>0</v>
      </c>
      <c r="P47" s="32">
        <f t="shared" si="9"/>
        <v>90531.867596765733</v>
      </c>
    </row>
    <row r="48" spans="2:16" x14ac:dyDescent="0.35">
      <c r="B48" s="45"/>
      <c r="C48" s="46"/>
      <c r="D48" s="47"/>
      <c r="E48" s="32">
        <f t="shared" si="6"/>
        <v>0</v>
      </c>
      <c r="F48" s="38"/>
      <c r="G48" s="40"/>
      <c r="H48" s="32">
        <f t="shared" si="4"/>
        <v>92474.781646598727</v>
      </c>
      <c r="J48" s="35">
        <f t="shared" si="7"/>
        <v>0</v>
      </c>
      <c r="K48" s="23">
        <f t="shared" si="8"/>
        <v>0</v>
      </c>
      <c r="L48" s="32">
        <f t="shared" si="5"/>
        <v>1942.9140498329984</v>
      </c>
      <c r="N48" s="15">
        <f t="shared" si="9"/>
        <v>0</v>
      </c>
      <c r="O48" s="18">
        <f t="shared" si="9"/>
        <v>0</v>
      </c>
      <c r="P48" s="32">
        <f t="shared" si="9"/>
        <v>90531.867596765733</v>
      </c>
    </row>
    <row r="49" spans="2:16" x14ac:dyDescent="0.35">
      <c r="B49" s="41"/>
      <c r="C49" s="42"/>
      <c r="D49" s="43"/>
      <c r="E49" s="32">
        <f t="shared" si="6"/>
        <v>0</v>
      </c>
      <c r="F49" s="37"/>
      <c r="G49" s="39"/>
      <c r="H49" s="32">
        <f t="shared" si="4"/>
        <v>92474.781646598727</v>
      </c>
      <c r="J49" s="34">
        <f t="shared" si="7"/>
        <v>0</v>
      </c>
      <c r="K49" s="22">
        <f t="shared" si="8"/>
        <v>0</v>
      </c>
      <c r="L49" s="32">
        <f t="shared" si="5"/>
        <v>1942.9140498329984</v>
      </c>
      <c r="N49" s="16">
        <f t="shared" si="9"/>
        <v>0</v>
      </c>
      <c r="O49" s="17">
        <f t="shared" si="9"/>
        <v>0</v>
      </c>
      <c r="P49" s="32">
        <f t="shared" si="9"/>
        <v>90531.867596765733</v>
      </c>
    </row>
    <row r="50" spans="2:16" x14ac:dyDescent="0.35">
      <c r="B50" s="45"/>
      <c r="C50" s="46"/>
      <c r="D50" s="47"/>
      <c r="E50" s="32">
        <f t="shared" si="6"/>
        <v>0</v>
      </c>
      <c r="F50" s="38"/>
      <c r="G50" s="40"/>
      <c r="H50" s="32">
        <f t="shared" si="4"/>
        <v>92474.781646598727</v>
      </c>
      <c r="J50" s="35">
        <f t="shared" si="7"/>
        <v>0</v>
      </c>
      <c r="K50" s="23">
        <f t="shared" si="8"/>
        <v>0</v>
      </c>
      <c r="L50" s="32">
        <f t="shared" si="5"/>
        <v>1942.9140498329984</v>
      </c>
      <c r="N50" s="15">
        <f t="shared" si="9"/>
        <v>0</v>
      </c>
      <c r="O50" s="18">
        <f t="shared" si="9"/>
        <v>0</v>
      </c>
      <c r="P50" s="32">
        <f t="shared" si="9"/>
        <v>90531.867596765733</v>
      </c>
    </row>
    <row r="51" spans="2:16" x14ac:dyDescent="0.35">
      <c r="B51" s="41"/>
      <c r="C51" s="42"/>
      <c r="D51" s="43"/>
      <c r="E51" s="32">
        <f t="shared" si="6"/>
        <v>0</v>
      </c>
      <c r="F51" s="37"/>
      <c r="G51" s="39"/>
      <c r="H51" s="32">
        <f t="shared" si="4"/>
        <v>92474.781646598727</v>
      </c>
      <c r="J51" s="34">
        <f t="shared" si="7"/>
        <v>0</v>
      </c>
      <c r="K51" s="22">
        <f t="shared" si="8"/>
        <v>0</v>
      </c>
      <c r="L51" s="32">
        <f t="shared" si="5"/>
        <v>1942.9140498329984</v>
      </c>
      <c r="N51" s="16">
        <f t="shared" si="9"/>
        <v>0</v>
      </c>
      <c r="O51" s="17">
        <f t="shared" si="9"/>
        <v>0</v>
      </c>
      <c r="P51" s="32">
        <f t="shared" si="9"/>
        <v>90531.867596765733</v>
      </c>
    </row>
    <row r="52" spans="2:16" x14ac:dyDescent="0.35">
      <c r="B52" s="45"/>
      <c r="C52" s="46"/>
      <c r="D52" s="47"/>
      <c r="E52" s="32">
        <f t="shared" si="6"/>
        <v>0</v>
      </c>
      <c r="F52" s="38"/>
      <c r="G52" s="40"/>
      <c r="H52" s="32">
        <f t="shared" si="4"/>
        <v>92474.781646598727</v>
      </c>
      <c r="J52" s="35">
        <f t="shared" si="7"/>
        <v>0</v>
      </c>
      <c r="K52" s="23">
        <f t="shared" si="8"/>
        <v>0</v>
      </c>
      <c r="L52" s="32">
        <f t="shared" si="5"/>
        <v>1942.9140498329984</v>
      </c>
      <c r="N52" s="15">
        <f t="shared" si="9"/>
        <v>0</v>
      </c>
      <c r="O52" s="18">
        <f t="shared" si="9"/>
        <v>0</v>
      </c>
      <c r="P52" s="32">
        <f t="shared" si="9"/>
        <v>90531.867596765733</v>
      </c>
    </row>
    <row r="53" spans="2:16" x14ac:dyDescent="0.35">
      <c r="B53" s="41"/>
      <c r="C53" s="42"/>
      <c r="D53" s="43"/>
      <c r="E53" s="32">
        <f t="shared" si="6"/>
        <v>0</v>
      </c>
      <c r="F53" s="37"/>
      <c r="G53" s="39"/>
      <c r="H53" s="32">
        <f t="shared" si="4"/>
        <v>92474.781646598727</v>
      </c>
      <c r="J53" s="34">
        <f t="shared" si="7"/>
        <v>0</v>
      </c>
      <c r="K53" s="22">
        <f t="shared" si="8"/>
        <v>0</v>
      </c>
      <c r="L53" s="32">
        <f t="shared" si="5"/>
        <v>1942.9140498329984</v>
      </c>
      <c r="N53" s="16">
        <f t="shared" si="9"/>
        <v>0</v>
      </c>
      <c r="O53" s="17">
        <f t="shared" si="9"/>
        <v>0</v>
      </c>
      <c r="P53" s="32">
        <f t="shared" si="9"/>
        <v>90531.867596765733</v>
      </c>
    </row>
    <row r="54" spans="2:16" x14ac:dyDescent="0.35">
      <c r="B54" s="45"/>
      <c r="C54" s="46"/>
      <c r="D54" s="47"/>
      <c r="E54" s="32">
        <f t="shared" si="6"/>
        <v>0</v>
      </c>
      <c r="F54" s="38"/>
      <c r="G54" s="40"/>
      <c r="H54" s="32">
        <f t="shared" si="4"/>
        <v>92474.781646598727</v>
      </c>
      <c r="J54" s="35">
        <f t="shared" si="7"/>
        <v>0</v>
      </c>
      <c r="K54" s="23">
        <f t="shared" si="8"/>
        <v>0</v>
      </c>
      <c r="L54" s="32">
        <f t="shared" si="5"/>
        <v>1942.9140498329984</v>
      </c>
      <c r="N54" s="15">
        <f t="shared" si="9"/>
        <v>0</v>
      </c>
      <c r="O54" s="18">
        <f t="shared" si="9"/>
        <v>0</v>
      </c>
      <c r="P54" s="32">
        <f t="shared" si="9"/>
        <v>90531.867596765733</v>
      </c>
    </row>
    <row r="55" spans="2:16" x14ac:dyDescent="0.35">
      <c r="B55" s="41"/>
      <c r="C55" s="42"/>
      <c r="D55" s="43"/>
      <c r="E55" s="32">
        <f t="shared" si="6"/>
        <v>0</v>
      </c>
      <c r="F55" s="37"/>
      <c r="G55" s="39"/>
      <c r="H55" s="32">
        <f t="shared" si="4"/>
        <v>92474.781646598727</v>
      </c>
      <c r="J55" s="34">
        <f t="shared" si="7"/>
        <v>0</v>
      </c>
      <c r="K55" s="22">
        <f t="shared" si="8"/>
        <v>0</v>
      </c>
      <c r="L55" s="32">
        <f t="shared" si="5"/>
        <v>1942.9140498329984</v>
      </c>
      <c r="N55" s="16">
        <f t="shared" si="9"/>
        <v>0</v>
      </c>
      <c r="O55" s="17">
        <f t="shared" si="9"/>
        <v>0</v>
      </c>
      <c r="P55" s="32">
        <f t="shared" si="9"/>
        <v>90531.867596765733</v>
      </c>
    </row>
    <row r="56" spans="2:16" x14ac:dyDescent="0.35">
      <c r="B56" s="45"/>
      <c r="C56" s="46"/>
      <c r="D56" s="47"/>
      <c r="E56" s="32">
        <f t="shared" si="6"/>
        <v>0</v>
      </c>
      <c r="F56" s="38"/>
      <c r="G56" s="40"/>
      <c r="H56" s="33">
        <f t="shared" si="4"/>
        <v>92474.781646598727</v>
      </c>
      <c r="I56" s="21"/>
      <c r="J56" s="36">
        <f t="shared" si="7"/>
        <v>0</v>
      </c>
      <c r="K56" s="23">
        <f t="shared" si="8"/>
        <v>0</v>
      </c>
      <c r="L56" s="33">
        <f t="shared" si="5"/>
        <v>1942.9140498329984</v>
      </c>
      <c r="M56" s="21"/>
      <c r="N56" s="19">
        <f t="shared" si="9"/>
        <v>0</v>
      </c>
      <c r="O56" s="18">
        <f t="shared" si="9"/>
        <v>0</v>
      </c>
      <c r="P56" s="32">
        <f t="shared" si="9"/>
        <v>90531.867596765733</v>
      </c>
    </row>
    <row r="57" spans="2:16" x14ac:dyDescent="0.35">
      <c r="B57" s="8"/>
      <c r="C57" s="8"/>
      <c r="D57" s="8"/>
      <c r="E57" s="8"/>
      <c r="F57" s="8"/>
      <c r="G57" s="8"/>
      <c r="H57" s="8"/>
      <c r="I57" s="8"/>
      <c r="J57" s="8"/>
      <c r="K57" s="8"/>
      <c r="L57" s="8"/>
      <c r="M57" s="8"/>
      <c r="N57" s="8"/>
      <c r="O57" s="8"/>
      <c r="P57" s="8"/>
    </row>
  </sheetData>
  <mergeCells count="7">
    <mergeCell ref="B9:P9"/>
    <mergeCell ref="B6:H6"/>
    <mergeCell ref="B7:H7"/>
    <mergeCell ref="B8:H8"/>
    <mergeCell ref="J6:P6"/>
    <mergeCell ref="J7:P7"/>
    <mergeCell ref="J8:P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5DF61-D2ED-FA45-A039-58CC7A540BDA}">
  <dimension ref="A1"/>
  <sheetViews>
    <sheetView workbookViewId="0">
      <selection activeCell="F41" sqref="F41"/>
    </sheetView>
  </sheetViews>
  <sheetFormatPr defaultColWidth="10.83203125" defaultRowHeight="15.5" x14ac:dyDescent="0.35"/>
  <cols>
    <col min="1" max="1" width="3.83203125" style="2" customWidth="1"/>
    <col min="2" max="16384" width="10.832031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Reconstruction</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2020-07-02T02:25:18Z</dcterms:created>
  <dcterms:modified xsi:type="dcterms:W3CDTF">2021-06-30T01:04:10Z</dcterms:modified>
</cp:coreProperties>
</file>